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word\Hisobot\1-chorak\БОШКАРМА\БОШКАРМА\"/>
    </mc:Choice>
  </mc:AlternateContent>
  <xr:revisionPtr revIDLastSave="0" documentId="13_ncr:1_{34C24D3B-4DF2-4DE1-B59A-C726C2FE400A}" xr6:coauthVersionLast="45" xr6:coauthVersionMax="45" xr10:uidLastSave="{00000000-0000-0000-0000-000000000000}"/>
  <bookViews>
    <workbookView xWindow="-120" yWindow="-120" windowWidth="29040" windowHeight="15720" tabRatio="519" xr2:uid="{00000000-000D-0000-FFFF-FFFF00000000}"/>
  </bookViews>
  <sheets>
    <sheet name="18-шакл" sheetId="14" r:id="rId1"/>
    <sheet name="озод" sheetId="8" r:id="rId2"/>
    <sheet name="кабул" sheetId="7" r:id="rId3"/>
    <sheet name="узгар" sheetId="10" r:id="rId4"/>
    <sheet name="интизом" sheetId="11" r:id="rId5"/>
    <sheet name="рағбатлантирилганлар" sheetId="15" r:id="rId6"/>
    <sheet name="жиноят" sheetId="5" r:id="rId7"/>
  </sheets>
  <definedNames>
    <definedName name="_xlnm._FilterDatabase" localSheetId="4" hidden="1">интизом!$B$1:$B$5</definedName>
    <definedName name="_xlnm._FilterDatabase" localSheetId="2" hidden="1">кабул!$A$4:$E$8</definedName>
    <definedName name="_xlnm._FilterDatabase" localSheetId="1" hidden="1">озод!$F$1:$F$13</definedName>
    <definedName name="_xlnm._FilterDatabase" localSheetId="5" hidden="1">рағбатлантирилганлар!$A$4:$F$21</definedName>
    <definedName name="_xlnm._FilterDatabase" localSheetId="3" hidden="1">узгар!$A$4:$G$16</definedName>
    <definedName name="_xlnm.Print_Area" localSheetId="0">'18-шакл'!$A$1:$DI$67</definedName>
    <definedName name="_xlnm.Print_Area" localSheetId="6">жиноят!$A$1:$H$13</definedName>
    <definedName name="_xlnm.Print_Area" localSheetId="4">интизом!$A$1:$H$4</definedName>
    <definedName name="_xlnm.Print_Area" localSheetId="2">кабул!$A$1:$E$19</definedName>
    <definedName name="_xlnm.Print_Area" localSheetId="1">озод!$A$1:$F$13</definedName>
    <definedName name="_xlnm.Print_Area" localSheetId="5">рағбатлантирилганлар!$A$1:$F$21</definedName>
    <definedName name="_xlnm.Print_Area" localSheetId="3">узгар!$A$1:$G$16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0" i="14" l="1"/>
  <c r="D49" i="14" s="1"/>
  <c r="E27" i="14" l="1"/>
  <c r="CK30" i="14" l="1"/>
  <c r="CO38" i="14"/>
  <c r="E56" i="14" l="1"/>
  <c r="D12" i="14" l="1"/>
  <c r="D11" i="14" s="1"/>
  <c r="E12" i="14"/>
  <c r="E11" i="14" s="1"/>
  <c r="E30" i="14" l="1"/>
  <c r="AR30" i="14" l="1"/>
  <c r="K30" i="14"/>
  <c r="CL27" i="14" l="1"/>
  <c r="F56" i="14"/>
  <c r="G56" i="14"/>
  <c r="H56" i="14"/>
  <c r="I56" i="14"/>
  <c r="J56" i="14"/>
  <c r="K56" i="14"/>
  <c r="L56" i="14"/>
  <c r="M56" i="14"/>
  <c r="N56" i="14"/>
  <c r="O56" i="14"/>
  <c r="P56" i="14"/>
  <c r="Q56" i="14"/>
  <c r="R56" i="14"/>
  <c r="S56" i="14"/>
  <c r="T56" i="14"/>
  <c r="U56" i="14"/>
  <c r="V56" i="14"/>
  <c r="W56" i="14"/>
  <c r="X56" i="14"/>
  <c r="Y56" i="14"/>
  <c r="Z56" i="14"/>
  <c r="AA56" i="14"/>
  <c r="AB56" i="14"/>
  <c r="AC56" i="14"/>
  <c r="AD56" i="14"/>
  <c r="AE56" i="14"/>
  <c r="AF56" i="14"/>
  <c r="AG56" i="14"/>
  <c r="AH56" i="14"/>
  <c r="AI56" i="14"/>
  <c r="AJ56" i="14"/>
  <c r="AK56" i="14"/>
  <c r="AL56" i="14"/>
  <c r="AM56" i="14"/>
  <c r="AN56" i="14"/>
  <c r="AO56" i="14"/>
  <c r="AP56" i="14"/>
  <c r="AQ56" i="14"/>
  <c r="AR56" i="14"/>
  <c r="AS56" i="14"/>
  <c r="AT56" i="14"/>
  <c r="AU56" i="14"/>
  <c r="AV56" i="14"/>
  <c r="AW56" i="14"/>
  <c r="AX56" i="14"/>
  <c r="AY56" i="14"/>
  <c r="AZ56" i="14"/>
  <c r="BA56" i="14"/>
  <c r="BB56" i="14"/>
  <c r="BC56" i="14"/>
  <c r="BD56" i="14"/>
  <c r="BE56" i="14"/>
  <c r="BF56" i="14"/>
  <c r="BG56" i="14"/>
  <c r="BH56" i="14"/>
  <c r="BI56" i="14"/>
  <c r="BJ56" i="14"/>
  <c r="BK56" i="14"/>
  <c r="BL56" i="14"/>
  <c r="BM56" i="14"/>
  <c r="BN56" i="14"/>
  <c r="BO56" i="14"/>
  <c r="BP56" i="14"/>
  <c r="BQ56" i="14"/>
  <c r="BR56" i="14"/>
  <c r="BS56" i="14"/>
  <c r="BT56" i="14"/>
  <c r="BU56" i="14"/>
  <c r="BV56" i="14"/>
  <c r="BW56" i="14"/>
  <c r="BX56" i="14"/>
  <c r="BY56" i="14"/>
  <c r="BZ56" i="14"/>
  <c r="CA56" i="14"/>
  <c r="CB56" i="14"/>
  <c r="CC56" i="14"/>
  <c r="CD56" i="14"/>
  <c r="CE56" i="14"/>
  <c r="CF56" i="14"/>
  <c r="CG56" i="14"/>
  <c r="CH56" i="14"/>
  <c r="CI56" i="14"/>
  <c r="CJ56" i="14"/>
  <c r="CK56" i="14"/>
  <c r="CL56" i="14"/>
  <c r="CM56" i="14"/>
  <c r="CN56" i="14"/>
  <c r="CO56" i="14"/>
  <c r="CP56" i="14"/>
  <c r="CQ56" i="14"/>
  <c r="CR56" i="14"/>
  <c r="CS56" i="14"/>
  <c r="CT56" i="14"/>
  <c r="CU56" i="14"/>
  <c r="CV56" i="14"/>
  <c r="CW56" i="14"/>
  <c r="CX56" i="14"/>
  <c r="CY56" i="14"/>
  <c r="CZ56" i="14"/>
  <c r="DA56" i="14"/>
  <c r="DB56" i="14"/>
  <c r="DC56" i="14"/>
  <c r="DD56" i="14"/>
  <c r="DE56" i="14"/>
  <c r="DF56" i="14"/>
  <c r="DG56" i="14"/>
  <c r="DH56" i="14"/>
  <c r="DI56" i="14"/>
  <c r="D57" i="14"/>
  <c r="D56" i="14" s="1"/>
  <c r="CK12" i="14" l="1"/>
  <c r="K28" i="14" l="1"/>
  <c r="K27" i="14"/>
  <c r="K39" i="14" l="1"/>
  <c r="K38" i="14"/>
  <c r="M38" i="14"/>
  <c r="O39" i="14"/>
  <c r="M39" i="14"/>
  <c r="F28" i="14" l="1"/>
  <c r="G28" i="14"/>
  <c r="H28" i="14"/>
  <c r="I28" i="14"/>
  <c r="J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AF28" i="14"/>
  <c r="AG28" i="14"/>
  <c r="AH28" i="14"/>
  <c r="AI28" i="14"/>
  <c r="AJ28" i="14"/>
  <c r="AK28" i="14"/>
  <c r="AL28" i="14"/>
  <c r="AM28" i="14"/>
  <c r="AN28" i="14"/>
  <c r="AO28" i="14"/>
  <c r="AP28" i="14"/>
  <c r="AQ28" i="14"/>
  <c r="AR28" i="14"/>
  <c r="AS28" i="14"/>
  <c r="AT28" i="14"/>
  <c r="AU28" i="14"/>
  <c r="AV28" i="14"/>
  <c r="AW28" i="14"/>
  <c r="AX28" i="14"/>
  <c r="AY28" i="14"/>
  <c r="AZ28" i="14"/>
  <c r="BA28" i="14"/>
  <c r="BB28" i="14"/>
  <c r="BC28" i="14"/>
  <c r="BD28" i="14"/>
  <c r="BE28" i="14"/>
  <c r="BF28" i="14"/>
  <c r="BG28" i="14"/>
  <c r="BH28" i="14"/>
  <c r="BI28" i="14"/>
  <c r="BJ28" i="14"/>
  <c r="BK28" i="14"/>
  <c r="BL28" i="14"/>
  <c r="BM28" i="14"/>
  <c r="BN28" i="14"/>
  <c r="BO28" i="14"/>
  <c r="BP28" i="14"/>
  <c r="BQ28" i="14"/>
  <c r="BR28" i="14"/>
  <c r="BS28" i="14"/>
  <c r="BT28" i="14"/>
  <c r="BU28" i="14"/>
  <c r="BV28" i="14"/>
  <c r="BW28" i="14"/>
  <c r="BX28" i="14"/>
  <c r="BY28" i="14"/>
  <c r="BZ28" i="14"/>
  <c r="CA28" i="14"/>
  <c r="CB28" i="14"/>
  <c r="CC28" i="14"/>
  <c r="CD28" i="14"/>
  <c r="CE28" i="14"/>
  <c r="CF28" i="14"/>
  <c r="CG28" i="14"/>
  <c r="CH28" i="14"/>
  <c r="CI28" i="14"/>
  <c r="CJ28" i="14"/>
  <c r="CK28" i="14"/>
  <c r="CL28" i="14"/>
  <c r="CM28" i="14"/>
  <c r="CN28" i="14"/>
  <c r="CO28" i="14"/>
  <c r="CP28" i="14"/>
  <c r="CQ28" i="14"/>
  <c r="CR28" i="14"/>
  <c r="CS28" i="14"/>
  <c r="CT28" i="14"/>
  <c r="CU28" i="14"/>
  <c r="CV28" i="14"/>
  <c r="CW28" i="14"/>
  <c r="CX28" i="14"/>
  <c r="CY28" i="14"/>
  <c r="CZ28" i="14"/>
  <c r="DA28" i="14"/>
  <c r="DB28" i="14"/>
  <c r="DC28" i="14"/>
  <c r="DD28" i="14"/>
  <c r="DE28" i="14"/>
  <c r="DF28" i="14"/>
  <c r="DG28" i="14"/>
  <c r="DH28" i="14"/>
  <c r="DI28" i="14"/>
  <c r="E28" i="14"/>
  <c r="E50" i="14" l="1"/>
  <c r="F50" i="14"/>
  <c r="G50" i="14"/>
  <c r="H50" i="14"/>
  <c r="AC50" i="14" l="1"/>
  <c r="AC49" i="14" s="1"/>
  <c r="F12" i="14" l="1"/>
  <c r="F11" i="14" s="1"/>
  <c r="G12" i="14"/>
  <c r="G11" i="14" s="1"/>
  <c r="H12" i="14"/>
  <c r="H11" i="14" s="1"/>
  <c r="I12" i="14"/>
  <c r="I11" i="14" s="1"/>
  <c r="J12" i="14"/>
  <c r="J11" i="14" s="1"/>
  <c r="K12" i="14"/>
  <c r="K11" i="14" s="1"/>
  <c r="L12" i="14"/>
  <c r="L11" i="14" s="1"/>
  <c r="M12" i="14"/>
  <c r="M11" i="14" s="1"/>
  <c r="N12" i="14"/>
  <c r="N11" i="14" s="1"/>
  <c r="O12" i="14"/>
  <c r="O11" i="14" s="1"/>
  <c r="P12" i="14"/>
  <c r="P11" i="14" s="1"/>
  <c r="Q12" i="14"/>
  <c r="Q11" i="14" s="1"/>
  <c r="R12" i="14"/>
  <c r="R11" i="14" s="1"/>
  <c r="S12" i="14"/>
  <c r="S11" i="14" s="1"/>
  <c r="T12" i="14"/>
  <c r="T11" i="14" s="1"/>
  <c r="U12" i="14"/>
  <c r="V12" i="14"/>
  <c r="V11" i="14" s="1"/>
  <c r="W12" i="14"/>
  <c r="W11" i="14" s="1"/>
  <c r="X12" i="14"/>
  <c r="X11" i="14" s="1"/>
  <c r="Y12" i="14"/>
  <c r="Y11" i="14" s="1"/>
  <c r="Z12" i="14"/>
  <c r="Z11" i="14" s="1"/>
  <c r="AA12" i="14"/>
  <c r="AA11" i="14" s="1"/>
  <c r="AB12" i="14"/>
  <c r="AB11" i="14" s="1"/>
  <c r="AC12" i="14"/>
  <c r="AC11" i="14" s="1"/>
  <c r="AD12" i="14"/>
  <c r="AD11" i="14" s="1"/>
  <c r="AE12" i="14"/>
  <c r="AE11" i="14" s="1"/>
  <c r="AF12" i="14"/>
  <c r="AF11" i="14" s="1"/>
  <c r="AG12" i="14"/>
  <c r="AG11" i="14" s="1"/>
  <c r="AH12" i="14"/>
  <c r="AH11" i="14" s="1"/>
  <c r="AI12" i="14"/>
  <c r="AI11" i="14" s="1"/>
  <c r="AJ12" i="14"/>
  <c r="AJ11" i="14" s="1"/>
  <c r="AK12" i="14"/>
  <c r="AK11" i="14" s="1"/>
  <c r="AL12" i="14"/>
  <c r="AL11" i="14" s="1"/>
  <c r="AM12" i="14"/>
  <c r="AM11" i="14" s="1"/>
  <c r="AN12" i="14"/>
  <c r="AN11" i="14" s="1"/>
  <c r="AO12" i="14"/>
  <c r="AO11" i="14" s="1"/>
  <c r="AP12" i="14"/>
  <c r="AP11" i="14" s="1"/>
  <c r="AQ12" i="14"/>
  <c r="AQ11" i="14" s="1"/>
  <c r="AR12" i="14"/>
  <c r="AR11" i="14" s="1"/>
  <c r="AS12" i="14"/>
  <c r="AS11" i="14" s="1"/>
  <c r="AT12" i="14"/>
  <c r="AT11" i="14" s="1"/>
  <c r="AU12" i="14"/>
  <c r="AU11" i="14" s="1"/>
  <c r="AV12" i="14"/>
  <c r="AV11" i="14" s="1"/>
  <c r="AW12" i="14"/>
  <c r="AW11" i="14" s="1"/>
  <c r="AX12" i="14"/>
  <c r="AX11" i="14" s="1"/>
  <c r="AY12" i="14"/>
  <c r="AY11" i="14" s="1"/>
  <c r="AZ12" i="14"/>
  <c r="AZ11" i="14" s="1"/>
  <c r="BA12" i="14"/>
  <c r="BA11" i="14" s="1"/>
  <c r="BB12" i="14"/>
  <c r="BB11" i="14" s="1"/>
  <c r="BC12" i="14"/>
  <c r="BC11" i="14" s="1"/>
  <c r="BD12" i="14"/>
  <c r="BD11" i="14" s="1"/>
  <c r="BE12" i="14"/>
  <c r="BE11" i="14" s="1"/>
  <c r="BF12" i="14"/>
  <c r="BF11" i="14" s="1"/>
  <c r="BG12" i="14"/>
  <c r="BG11" i="14" s="1"/>
  <c r="BH12" i="14"/>
  <c r="BH11" i="14" s="1"/>
  <c r="BI12" i="14"/>
  <c r="BI11" i="14" s="1"/>
  <c r="BJ12" i="14"/>
  <c r="BJ11" i="14" s="1"/>
  <c r="BK12" i="14"/>
  <c r="BK11" i="14" s="1"/>
  <c r="BL12" i="14"/>
  <c r="BL11" i="14" s="1"/>
  <c r="BM12" i="14"/>
  <c r="BM11" i="14" s="1"/>
  <c r="BN12" i="14"/>
  <c r="BN11" i="14" s="1"/>
  <c r="BO12" i="14"/>
  <c r="BO11" i="14" s="1"/>
  <c r="BP12" i="14"/>
  <c r="BP11" i="14" s="1"/>
  <c r="BQ12" i="14"/>
  <c r="BQ11" i="14" s="1"/>
  <c r="BR12" i="14"/>
  <c r="BR11" i="14" s="1"/>
  <c r="BS12" i="14"/>
  <c r="BS11" i="14" s="1"/>
  <c r="BT12" i="14"/>
  <c r="BT11" i="14" s="1"/>
  <c r="BU12" i="14"/>
  <c r="BU11" i="14" s="1"/>
  <c r="BV12" i="14"/>
  <c r="BV11" i="14" s="1"/>
  <c r="BW12" i="14"/>
  <c r="BW11" i="14" s="1"/>
  <c r="BX12" i="14"/>
  <c r="BX11" i="14" s="1"/>
  <c r="BY12" i="14"/>
  <c r="BY11" i="14" s="1"/>
  <c r="BZ12" i="14"/>
  <c r="BZ11" i="14" s="1"/>
  <c r="CA12" i="14"/>
  <c r="CA11" i="14" s="1"/>
  <c r="CB12" i="14"/>
  <c r="CB11" i="14" s="1"/>
  <c r="CC12" i="14"/>
  <c r="CC11" i="14" s="1"/>
  <c r="CD12" i="14"/>
  <c r="CD11" i="14" s="1"/>
  <c r="CE12" i="14"/>
  <c r="CE11" i="14" s="1"/>
  <c r="CF12" i="14"/>
  <c r="CF11" i="14" s="1"/>
  <c r="CG12" i="14"/>
  <c r="CG11" i="14" s="1"/>
  <c r="CH12" i="14"/>
  <c r="CH11" i="14" s="1"/>
  <c r="CI12" i="14"/>
  <c r="CI11" i="14" s="1"/>
  <c r="CJ12" i="14"/>
  <c r="CJ11" i="14" s="1"/>
  <c r="CK11" i="14"/>
  <c r="CL12" i="14"/>
  <c r="CL11" i="14" s="1"/>
  <c r="CM12" i="14"/>
  <c r="CM11" i="14" s="1"/>
  <c r="CN12" i="14"/>
  <c r="CN11" i="14" s="1"/>
  <c r="CO12" i="14"/>
  <c r="CO11" i="14" s="1"/>
  <c r="CP12" i="14"/>
  <c r="CP11" i="14" s="1"/>
  <c r="CQ12" i="14"/>
  <c r="CQ11" i="14" s="1"/>
  <c r="CR12" i="14"/>
  <c r="CR11" i="14" s="1"/>
  <c r="CS12" i="14"/>
  <c r="CS11" i="14" s="1"/>
  <c r="CT12" i="14"/>
  <c r="CT11" i="14" s="1"/>
  <c r="CU12" i="14"/>
  <c r="CU11" i="14" s="1"/>
  <c r="CV12" i="14"/>
  <c r="CV11" i="14" s="1"/>
  <c r="CW12" i="14"/>
  <c r="CW11" i="14" s="1"/>
  <c r="CX12" i="14"/>
  <c r="CX11" i="14" s="1"/>
  <c r="CY12" i="14"/>
  <c r="CY11" i="14" s="1"/>
  <c r="CZ12" i="14"/>
  <c r="CZ11" i="14" s="1"/>
  <c r="DA12" i="14"/>
  <c r="DA11" i="14" s="1"/>
  <c r="DB12" i="14"/>
  <c r="DB11" i="14" s="1"/>
  <c r="DC12" i="14"/>
  <c r="DC11" i="14" s="1"/>
  <c r="DD12" i="14"/>
  <c r="DD11" i="14" s="1"/>
  <c r="DE12" i="14"/>
  <c r="DE11" i="14" s="1"/>
  <c r="DF12" i="14"/>
  <c r="DF11" i="14" s="1"/>
  <c r="DG12" i="14"/>
  <c r="DG11" i="14" s="1"/>
  <c r="DH12" i="14"/>
  <c r="DH11" i="14" s="1"/>
  <c r="DI12" i="14"/>
  <c r="DI11" i="14" s="1"/>
  <c r="U11" i="14" l="1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Z35" i="14"/>
  <c r="AA35" i="14"/>
  <c r="AB35" i="14"/>
  <c r="AC35" i="14"/>
  <c r="AD35" i="14"/>
  <c r="AE35" i="14"/>
  <c r="AF35" i="14"/>
  <c r="AG35" i="14"/>
  <c r="AH35" i="14"/>
  <c r="AI35" i="14"/>
  <c r="AJ35" i="14"/>
  <c r="AK35" i="14"/>
  <c r="AL35" i="14"/>
  <c r="AM35" i="14"/>
  <c r="AN35" i="14"/>
  <c r="AO35" i="14"/>
  <c r="AP35" i="14"/>
  <c r="AQ35" i="14"/>
  <c r="AR35" i="14"/>
  <c r="AS35" i="14"/>
  <c r="AT35" i="14"/>
  <c r="AU35" i="14"/>
  <c r="AV35" i="14"/>
  <c r="AW35" i="14"/>
  <c r="AX35" i="14"/>
  <c r="AY35" i="14"/>
  <c r="AZ35" i="14"/>
  <c r="BA35" i="14"/>
  <c r="BB35" i="14"/>
  <c r="BC35" i="14"/>
  <c r="BD35" i="14"/>
  <c r="BE35" i="14"/>
  <c r="BF35" i="14"/>
  <c r="BG35" i="14"/>
  <c r="BH35" i="14"/>
  <c r="BI35" i="14"/>
  <c r="BJ35" i="14"/>
  <c r="BK35" i="14"/>
  <c r="BL35" i="14"/>
  <c r="BM35" i="14"/>
  <c r="BN35" i="14"/>
  <c r="BO35" i="14"/>
  <c r="BP35" i="14"/>
  <c r="BQ35" i="14"/>
  <c r="BR35" i="14"/>
  <c r="BS35" i="14"/>
  <c r="BT35" i="14"/>
  <c r="BU35" i="14"/>
  <c r="BV35" i="14"/>
  <c r="BW35" i="14"/>
  <c r="BX35" i="14"/>
  <c r="BY35" i="14"/>
  <c r="BZ35" i="14"/>
  <c r="CA35" i="14"/>
  <c r="CB35" i="14"/>
  <c r="CC35" i="14"/>
  <c r="CD35" i="14"/>
  <c r="CE35" i="14"/>
  <c r="CF35" i="14"/>
  <c r="CG35" i="14"/>
  <c r="CH35" i="14"/>
  <c r="CI35" i="14"/>
  <c r="CJ35" i="14"/>
  <c r="CK35" i="14"/>
  <c r="CL35" i="14"/>
  <c r="CM35" i="14"/>
  <c r="CN35" i="14"/>
  <c r="CO35" i="14"/>
  <c r="CP35" i="14"/>
  <c r="CQ35" i="14"/>
  <c r="CR35" i="14"/>
  <c r="CS35" i="14"/>
  <c r="CT35" i="14"/>
  <c r="CU35" i="14"/>
  <c r="CV35" i="14"/>
  <c r="CW35" i="14"/>
  <c r="CX35" i="14"/>
  <c r="CY35" i="14"/>
  <c r="CZ35" i="14"/>
  <c r="DA35" i="14"/>
  <c r="DB35" i="14"/>
  <c r="DC35" i="14"/>
  <c r="DD35" i="14"/>
  <c r="DE35" i="14"/>
  <c r="DF35" i="14"/>
  <c r="DG35" i="14"/>
  <c r="DH35" i="14"/>
  <c r="DI35" i="14"/>
  <c r="D35" i="14"/>
  <c r="Z30" i="14"/>
  <c r="AA30" i="14"/>
  <c r="AB30" i="14"/>
  <c r="AC30" i="14"/>
  <c r="AD30" i="14"/>
  <c r="AE30" i="14"/>
  <c r="AF30" i="14"/>
  <c r="AG30" i="14"/>
  <c r="AH30" i="14"/>
  <c r="AI30" i="14"/>
  <c r="AJ30" i="14"/>
  <c r="AK30" i="14"/>
  <c r="AL30" i="14"/>
  <c r="AM30" i="14"/>
  <c r="AN30" i="14"/>
  <c r="AO30" i="14"/>
  <c r="AP30" i="14"/>
  <c r="AQ30" i="14"/>
  <c r="AS30" i="14"/>
  <c r="AT30" i="14"/>
  <c r="AU30" i="14"/>
  <c r="AV30" i="14"/>
  <c r="AW30" i="14"/>
  <c r="AX30" i="14"/>
  <c r="AY30" i="14"/>
  <c r="AZ30" i="14"/>
  <c r="BA30" i="14"/>
  <c r="BB30" i="14"/>
  <c r="BC30" i="14"/>
  <c r="BD30" i="14"/>
  <c r="BE30" i="14"/>
  <c r="BF30" i="14"/>
  <c r="BG30" i="14"/>
  <c r="BH30" i="14"/>
  <c r="BI30" i="14"/>
  <c r="BJ30" i="14"/>
  <c r="BK30" i="14"/>
  <c r="BL30" i="14"/>
  <c r="BM30" i="14"/>
  <c r="BN30" i="14"/>
  <c r="BO30" i="14"/>
  <c r="BP30" i="14"/>
  <c r="BQ30" i="14"/>
  <c r="BR30" i="14"/>
  <c r="BS30" i="14"/>
  <c r="BT30" i="14"/>
  <c r="BU30" i="14"/>
  <c r="BV30" i="14"/>
  <c r="BW30" i="14"/>
  <c r="BX30" i="14"/>
  <c r="BY30" i="14"/>
  <c r="BZ30" i="14"/>
  <c r="CA30" i="14"/>
  <c r="CB30" i="14"/>
  <c r="CC30" i="14"/>
  <c r="CD30" i="14"/>
  <c r="CE30" i="14"/>
  <c r="CF30" i="14"/>
  <c r="CG30" i="14"/>
  <c r="CH30" i="14"/>
  <c r="CI30" i="14"/>
  <c r="CJ30" i="14"/>
  <c r="CM30" i="14"/>
  <c r="CN30" i="14"/>
  <c r="CO30" i="14"/>
  <c r="CP30" i="14"/>
  <c r="CQ30" i="14"/>
  <c r="CR30" i="14"/>
  <c r="CS30" i="14"/>
  <c r="CT30" i="14"/>
  <c r="CU30" i="14"/>
  <c r="CV30" i="14"/>
  <c r="CW30" i="14"/>
  <c r="CX30" i="14"/>
  <c r="CY30" i="14"/>
  <c r="CZ30" i="14"/>
  <c r="DA30" i="14"/>
  <c r="DB30" i="14"/>
  <c r="DC30" i="14"/>
  <c r="DD30" i="14"/>
  <c r="DE30" i="14"/>
  <c r="DF30" i="14"/>
  <c r="DG30" i="14"/>
  <c r="DH30" i="14"/>
  <c r="DI30" i="14"/>
  <c r="F30" i="14"/>
  <c r="G30" i="14"/>
  <c r="H30" i="14"/>
  <c r="I30" i="14"/>
  <c r="J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F49" i="14" l="1"/>
  <c r="G49" i="14"/>
  <c r="H49" i="14"/>
  <c r="I50" i="14"/>
  <c r="I49" i="14" s="1"/>
  <c r="J50" i="14"/>
  <c r="J49" i="14" s="1"/>
  <c r="K50" i="14"/>
  <c r="K49" i="14" s="1"/>
  <c r="K25" i="14" s="1"/>
  <c r="L50" i="14"/>
  <c r="L49" i="14" s="1"/>
  <c r="M50" i="14"/>
  <c r="M49" i="14" s="1"/>
  <c r="M25" i="14" s="1"/>
  <c r="N50" i="14"/>
  <c r="N49" i="14" s="1"/>
  <c r="O50" i="14"/>
  <c r="O49" i="14" s="1"/>
  <c r="P50" i="14"/>
  <c r="P49" i="14" s="1"/>
  <c r="Q50" i="14"/>
  <c r="Q49" i="14" s="1"/>
  <c r="R50" i="14"/>
  <c r="R49" i="14" s="1"/>
  <c r="S50" i="14"/>
  <c r="S49" i="14" s="1"/>
  <c r="T50" i="14"/>
  <c r="T49" i="14" s="1"/>
  <c r="U50" i="14"/>
  <c r="U49" i="14" s="1"/>
  <c r="V50" i="14"/>
  <c r="V49" i="14" s="1"/>
  <c r="W50" i="14"/>
  <c r="W49" i="14" s="1"/>
  <c r="X50" i="14"/>
  <c r="X49" i="14" s="1"/>
  <c r="Y50" i="14"/>
  <c r="Y49" i="14" s="1"/>
  <c r="Z50" i="14"/>
  <c r="Z49" i="14" s="1"/>
  <c r="AA50" i="14"/>
  <c r="AA49" i="14" s="1"/>
  <c r="AB50" i="14"/>
  <c r="AB49" i="14" s="1"/>
  <c r="AD50" i="14"/>
  <c r="AD49" i="14" s="1"/>
  <c r="AE50" i="14"/>
  <c r="AE49" i="14" s="1"/>
  <c r="AF50" i="14"/>
  <c r="AF49" i="14" s="1"/>
  <c r="AG50" i="14"/>
  <c r="AG49" i="14" s="1"/>
  <c r="AH50" i="14"/>
  <c r="AH49" i="14" s="1"/>
  <c r="AI50" i="14"/>
  <c r="AI49" i="14" s="1"/>
  <c r="AJ50" i="14"/>
  <c r="AJ49" i="14" s="1"/>
  <c r="AK50" i="14"/>
  <c r="AK49" i="14" s="1"/>
  <c r="AL50" i="14"/>
  <c r="AL49" i="14" s="1"/>
  <c r="AM50" i="14"/>
  <c r="AM49" i="14" s="1"/>
  <c r="AN50" i="14"/>
  <c r="AN49" i="14" s="1"/>
  <c r="AO50" i="14"/>
  <c r="AO49" i="14" s="1"/>
  <c r="AP50" i="14"/>
  <c r="AP49" i="14" s="1"/>
  <c r="AQ50" i="14"/>
  <c r="AQ49" i="14" s="1"/>
  <c r="AR50" i="14"/>
  <c r="AR49" i="14" s="1"/>
  <c r="AS50" i="14"/>
  <c r="AS49" i="14" s="1"/>
  <c r="AT50" i="14"/>
  <c r="AT49" i="14" s="1"/>
  <c r="AU50" i="14"/>
  <c r="AU49" i="14" s="1"/>
  <c r="AV50" i="14"/>
  <c r="AV49" i="14" s="1"/>
  <c r="AW50" i="14"/>
  <c r="AW49" i="14" s="1"/>
  <c r="AX50" i="14"/>
  <c r="AX49" i="14" s="1"/>
  <c r="AY50" i="14"/>
  <c r="AY49" i="14" s="1"/>
  <c r="AZ50" i="14"/>
  <c r="AZ49" i="14" s="1"/>
  <c r="BA50" i="14"/>
  <c r="BA49" i="14" s="1"/>
  <c r="BB50" i="14"/>
  <c r="BB49" i="14" s="1"/>
  <c r="BC50" i="14"/>
  <c r="BC49" i="14" s="1"/>
  <c r="BD50" i="14"/>
  <c r="BD49" i="14" s="1"/>
  <c r="BE50" i="14"/>
  <c r="BE49" i="14" s="1"/>
  <c r="BF50" i="14"/>
  <c r="BF49" i="14" s="1"/>
  <c r="BG50" i="14"/>
  <c r="BG49" i="14" s="1"/>
  <c r="BH50" i="14"/>
  <c r="BH49" i="14" s="1"/>
  <c r="BI50" i="14"/>
  <c r="BI49" i="14" s="1"/>
  <c r="BJ50" i="14"/>
  <c r="BJ49" i="14" s="1"/>
  <c r="BK50" i="14"/>
  <c r="BK49" i="14" s="1"/>
  <c r="BL50" i="14"/>
  <c r="BL49" i="14" s="1"/>
  <c r="BM50" i="14"/>
  <c r="BM49" i="14" s="1"/>
  <c r="BN50" i="14"/>
  <c r="BN49" i="14" s="1"/>
  <c r="BO50" i="14"/>
  <c r="BO49" i="14" s="1"/>
  <c r="BP50" i="14"/>
  <c r="BP49" i="14" s="1"/>
  <c r="BQ50" i="14"/>
  <c r="BQ49" i="14" s="1"/>
  <c r="BR50" i="14"/>
  <c r="BR49" i="14" s="1"/>
  <c r="BS50" i="14"/>
  <c r="BS49" i="14" s="1"/>
  <c r="BT50" i="14"/>
  <c r="BT49" i="14" s="1"/>
  <c r="BU50" i="14"/>
  <c r="BU49" i="14" s="1"/>
  <c r="BV50" i="14"/>
  <c r="BV49" i="14" s="1"/>
  <c r="BW50" i="14"/>
  <c r="BW49" i="14" s="1"/>
  <c r="BX50" i="14"/>
  <c r="BX49" i="14" s="1"/>
  <c r="BY50" i="14"/>
  <c r="BY49" i="14" s="1"/>
  <c r="BZ50" i="14"/>
  <c r="BZ49" i="14" s="1"/>
  <c r="CA50" i="14"/>
  <c r="CA49" i="14" s="1"/>
  <c r="CB50" i="14"/>
  <c r="CB49" i="14" s="1"/>
  <c r="CC50" i="14"/>
  <c r="CC49" i="14" s="1"/>
  <c r="CD50" i="14"/>
  <c r="CD49" i="14" s="1"/>
  <c r="CE50" i="14"/>
  <c r="CE49" i="14" s="1"/>
  <c r="CF50" i="14"/>
  <c r="CF49" i="14" s="1"/>
  <c r="CG50" i="14"/>
  <c r="CG49" i="14" s="1"/>
  <c r="CH50" i="14"/>
  <c r="CH49" i="14" s="1"/>
  <c r="CI50" i="14"/>
  <c r="CI49" i="14" s="1"/>
  <c r="CJ50" i="14"/>
  <c r="CJ49" i="14" s="1"/>
  <c r="CK50" i="14"/>
  <c r="CK49" i="14" s="1"/>
  <c r="CL50" i="14"/>
  <c r="CL49" i="14" s="1"/>
  <c r="CM50" i="14"/>
  <c r="CM49" i="14" s="1"/>
  <c r="CN50" i="14"/>
  <c r="CN49" i="14" s="1"/>
  <c r="CO50" i="14"/>
  <c r="CO49" i="14" s="1"/>
  <c r="CP50" i="14"/>
  <c r="CP49" i="14" s="1"/>
  <c r="CQ50" i="14"/>
  <c r="CQ49" i="14" s="1"/>
  <c r="CR50" i="14"/>
  <c r="CR49" i="14" s="1"/>
  <c r="CS50" i="14"/>
  <c r="CS49" i="14" s="1"/>
  <c r="CT50" i="14"/>
  <c r="CT49" i="14" s="1"/>
  <c r="CU50" i="14"/>
  <c r="CU49" i="14" s="1"/>
  <c r="CV50" i="14"/>
  <c r="CV49" i="14" s="1"/>
  <c r="CW50" i="14"/>
  <c r="CW49" i="14" s="1"/>
  <c r="CX50" i="14"/>
  <c r="CX49" i="14" s="1"/>
  <c r="CY50" i="14"/>
  <c r="CY49" i="14" s="1"/>
  <c r="CZ50" i="14"/>
  <c r="CZ49" i="14" s="1"/>
  <c r="DA50" i="14"/>
  <c r="DA49" i="14" s="1"/>
  <c r="DB50" i="14"/>
  <c r="DB49" i="14" s="1"/>
  <c r="DC50" i="14"/>
  <c r="DC49" i="14" s="1"/>
  <c r="DD50" i="14"/>
  <c r="DD49" i="14" s="1"/>
  <c r="DE50" i="14"/>
  <c r="DE49" i="14" s="1"/>
  <c r="DF50" i="14"/>
  <c r="DF49" i="14" s="1"/>
  <c r="DG50" i="14"/>
  <c r="DG49" i="14" s="1"/>
  <c r="DH50" i="14"/>
  <c r="DH49" i="14" s="1"/>
  <c r="DI50" i="14"/>
  <c r="DI49" i="14" s="1"/>
  <c r="E49" i="14"/>
  <c r="E39" i="14"/>
  <c r="E26" i="14" s="1"/>
  <c r="F39" i="14"/>
  <c r="F26" i="14" s="1"/>
  <c r="G39" i="14"/>
  <c r="G26" i="14" s="1"/>
  <c r="H39" i="14"/>
  <c r="H26" i="14" s="1"/>
  <c r="I39" i="14"/>
  <c r="J39" i="14"/>
  <c r="L39" i="14"/>
  <c r="N39" i="14"/>
  <c r="P39" i="14"/>
  <c r="Q39" i="14"/>
  <c r="R39" i="14"/>
  <c r="S39" i="14"/>
  <c r="T39" i="14"/>
  <c r="U39" i="14"/>
  <c r="V39" i="14"/>
  <c r="W39" i="14"/>
  <c r="X39" i="14"/>
  <c r="Y39" i="14"/>
  <c r="Z39" i="14"/>
  <c r="AA39" i="14"/>
  <c r="AB39" i="14"/>
  <c r="AC39" i="14"/>
  <c r="AD39" i="14"/>
  <c r="AE39" i="14"/>
  <c r="AF39" i="14"/>
  <c r="AG39" i="14"/>
  <c r="AH39" i="14"/>
  <c r="AI39" i="14"/>
  <c r="AJ39" i="14"/>
  <c r="AK39" i="14"/>
  <c r="AL39" i="14"/>
  <c r="AM39" i="14"/>
  <c r="AN39" i="14"/>
  <c r="AO39" i="14"/>
  <c r="AP39" i="14"/>
  <c r="AQ39" i="14"/>
  <c r="AR39" i="14"/>
  <c r="AS39" i="14"/>
  <c r="AT39" i="14"/>
  <c r="AU39" i="14"/>
  <c r="AV39" i="14"/>
  <c r="AW39" i="14"/>
  <c r="AX39" i="14"/>
  <c r="AY39" i="14"/>
  <c r="AZ39" i="14"/>
  <c r="BA39" i="14"/>
  <c r="BB39" i="14"/>
  <c r="BC39" i="14"/>
  <c r="BD39" i="14"/>
  <c r="BE39" i="14"/>
  <c r="BF39" i="14"/>
  <c r="BG39" i="14"/>
  <c r="BH39" i="14"/>
  <c r="BI39" i="14"/>
  <c r="BJ39" i="14"/>
  <c r="BK39" i="14"/>
  <c r="BL39" i="14"/>
  <c r="BM39" i="14"/>
  <c r="BN39" i="14"/>
  <c r="BO39" i="14"/>
  <c r="BP39" i="14"/>
  <c r="BQ39" i="14"/>
  <c r="BR39" i="14"/>
  <c r="BS39" i="14"/>
  <c r="BT39" i="14"/>
  <c r="BU39" i="14"/>
  <c r="BV39" i="14"/>
  <c r="BW39" i="14"/>
  <c r="BX39" i="14"/>
  <c r="BY39" i="14"/>
  <c r="BZ39" i="14"/>
  <c r="CA39" i="14"/>
  <c r="CB39" i="14"/>
  <c r="CC39" i="14"/>
  <c r="CD39" i="14"/>
  <c r="CE39" i="14"/>
  <c r="CF39" i="14"/>
  <c r="CG39" i="14"/>
  <c r="CH39" i="14"/>
  <c r="CI39" i="14"/>
  <c r="CJ39" i="14"/>
  <c r="CK39" i="14"/>
  <c r="CL39" i="14"/>
  <c r="CM39" i="14"/>
  <c r="CN39" i="14"/>
  <c r="CO39" i="14"/>
  <c r="CP39" i="14"/>
  <c r="CQ39" i="14"/>
  <c r="CR39" i="14"/>
  <c r="CS39" i="14"/>
  <c r="CT39" i="14"/>
  <c r="CU39" i="14"/>
  <c r="CV39" i="14"/>
  <c r="CW39" i="14"/>
  <c r="CX39" i="14"/>
  <c r="CY39" i="14"/>
  <c r="CZ39" i="14"/>
  <c r="DA39" i="14"/>
  <c r="DB39" i="14"/>
  <c r="DC39" i="14"/>
  <c r="DD39" i="14"/>
  <c r="DE39" i="14"/>
  <c r="DF39" i="14"/>
  <c r="DG39" i="14"/>
  <c r="DH39" i="14"/>
  <c r="DI39" i="14"/>
  <c r="D39" i="14"/>
  <c r="E38" i="14"/>
  <c r="F38" i="14"/>
  <c r="G38" i="14"/>
  <c r="H38" i="14"/>
  <c r="I38" i="14"/>
  <c r="J38" i="14"/>
  <c r="L38" i="14"/>
  <c r="N38" i="14"/>
  <c r="O38" i="14"/>
  <c r="P38" i="14"/>
  <c r="Q38" i="14"/>
  <c r="R38" i="14"/>
  <c r="S38" i="14"/>
  <c r="T38" i="14"/>
  <c r="U38" i="14"/>
  <c r="V38" i="14"/>
  <c r="W38" i="14"/>
  <c r="X38" i="14"/>
  <c r="Y38" i="14"/>
  <c r="Z38" i="14"/>
  <c r="AA38" i="14"/>
  <c r="AB38" i="14"/>
  <c r="AC38" i="14"/>
  <c r="AC25" i="14" s="1"/>
  <c r="AD38" i="14"/>
  <c r="AE38" i="14"/>
  <c r="AF38" i="14"/>
  <c r="AG38" i="14"/>
  <c r="AH38" i="14"/>
  <c r="AI38" i="14"/>
  <c r="AJ38" i="14"/>
  <c r="AK38" i="14"/>
  <c r="AL38" i="14"/>
  <c r="AM38" i="14"/>
  <c r="AN38" i="14"/>
  <c r="AO38" i="14"/>
  <c r="AP38" i="14"/>
  <c r="AQ38" i="14"/>
  <c r="AR38" i="14"/>
  <c r="AS38" i="14"/>
  <c r="AT38" i="14"/>
  <c r="AU38" i="14"/>
  <c r="AV38" i="14"/>
  <c r="AW38" i="14"/>
  <c r="AX38" i="14"/>
  <c r="AY38" i="14"/>
  <c r="AZ38" i="14"/>
  <c r="BA38" i="14"/>
  <c r="BB38" i="14"/>
  <c r="BC38" i="14"/>
  <c r="BD38" i="14"/>
  <c r="BE38" i="14"/>
  <c r="BF38" i="14"/>
  <c r="BG38" i="14"/>
  <c r="BH38" i="14"/>
  <c r="BI38" i="14"/>
  <c r="BJ38" i="14"/>
  <c r="BK38" i="14"/>
  <c r="BL38" i="14"/>
  <c r="BM38" i="14"/>
  <c r="BN38" i="14"/>
  <c r="BO38" i="14"/>
  <c r="BO25" i="14" s="1"/>
  <c r="BP38" i="14"/>
  <c r="BQ38" i="14"/>
  <c r="BR38" i="14"/>
  <c r="BS38" i="14"/>
  <c r="BT38" i="14"/>
  <c r="BU38" i="14"/>
  <c r="BV38" i="14"/>
  <c r="BW38" i="14"/>
  <c r="BX38" i="14"/>
  <c r="BY38" i="14"/>
  <c r="BZ38" i="14"/>
  <c r="CA38" i="14"/>
  <c r="CA25" i="14" s="1"/>
  <c r="CB38" i="14"/>
  <c r="CC38" i="14"/>
  <c r="CD38" i="14"/>
  <c r="CE38" i="14"/>
  <c r="CF38" i="14"/>
  <c r="CG38" i="14"/>
  <c r="CH38" i="14"/>
  <c r="CI38" i="14"/>
  <c r="CJ38" i="14"/>
  <c r="CK38" i="14"/>
  <c r="CL38" i="14"/>
  <c r="CL30" i="14" s="1"/>
  <c r="CM38" i="14"/>
  <c r="CM25" i="14" s="1"/>
  <c r="CN38" i="14"/>
  <c r="CP38" i="14"/>
  <c r="CQ38" i="14"/>
  <c r="CR38" i="14"/>
  <c r="CS38" i="14"/>
  <c r="CT38" i="14"/>
  <c r="CU38" i="14"/>
  <c r="CV38" i="14"/>
  <c r="CW38" i="14"/>
  <c r="CX38" i="14"/>
  <c r="CY38" i="14"/>
  <c r="CZ38" i="14"/>
  <c r="DA38" i="14"/>
  <c r="DB38" i="14"/>
  <c r="DC38" i="14"/>
  <c r="DD38" i="14"/>
  <c r="DE38" i="14"/>
  <c r="DF38" i="14"/>
  <c r="DG38" i="14"/>
  <c r="DH38" i="14"/>
  <c r="DI38" i="14"/>
  <c r="D38" i="14"/>
  <c r="H25" i="14" l="1"/>
  <c r="BC25" i="14"/>
  <c r="R25" i="14"/>
  <c r="BU25" i="14"/>
  <c r="BI25" i="14"/>
  <c r="L25" i="14"/>
  <c r="CS25" i="14"/>
  <c r="DE25" i="14"/>
  <c r="CN26" i="14"/>
  <c r="CK26" i="14"/>
  <c r="CG25" i="14"/>
  <c r="CG63" i="14" s="1"/>
  <c r="K26" i="14"/>
  <c r="Y25" i="14"/>
  <c r="S25" i="14"/>
  <c r="CK25" i="14"/>
  <c r="CK63" i="14" s="1"/>
  <c r="O25" i="14"/>
  <c r="O63" i="14" s="1"/>
  <c r="T25" i="14"/>
  <c r="AQ25" i="14"/>
  <c r="I26" i="14"/>
  <c r="AW25" i="14"/>
  <c r="AK25" i="14"/>
  <c r="X25" i="14"/>
  <c r="V25" i="14"/>
  <c r="V63" i="14" s="1"/>
  <c r="CY25" i="14"/>
  <c r="AE25" i="14"/>
  <c r="F25" i="14"/>
  <c r="J26" i="14"/>
  <c r="DC25" i="14"/>
  <c r="CQ25" i="14"/>
  <c r="CE25" i="14"/>
  <c r="BS25" i="14"/>
  <c r="BG25" i="14"/>
  <c r="AU25" i="14"/>
  <c r="AI25" i="14"/>
  <c r="J25" i="14"/>
  <c r="J63" i="14" s="1"/>
  <c r="G25" i="14"/>
  <c r="DI25" i="14"/>
  <c r="AB25" i="14"/>
  <c r="P25" i="14"/>
  <c r="W25" i="14"/>
  <c r="DA25" i="14"/>
  <c r="CO25" i="14"/>
  <c r="CO63" i="14" s="1"/>
  <c r="BQ25" i="14"/>
  <c r="BE25" i="14"/>
  <c r="AS25" i="14"/>
  <c r="AG25" i="14"/>
  <c r="CW25" i="14"/>
  <c r="BM25" i="14"/>
  <c r="BA25" i="14"/>
  <c r="AO25" i="14"/>
  <c r="DD25" i="14"/>
  <c r="CZ25" i="14"/>
  <c r="CV25" i="14"/>
  <c r="CR25" i="14"/>
  <c r="CN25" i="14"/>
  <c r="CN63" i="14" s="1"/>
  <c r="CJ25" i="14"/>
  <c r="CJ63" i="14" s="1"/>
  <c r="CF25" i="14"/>
  <c r="CF63" i="14" s="1"/>
  <c r="CB25" i="14"/>
  <c r="BT25" i="14"/>
  <c r="BP25" i="14"/>
  <c r="BH25" i="14"/>
  <c r="BD25" i="14"/>
  <c r="AZ25" i="14"/>
  <c r="AV25" i="14"/>
  <c r="AR25" i="14"/>
  <c r="AN25" i="14"/>
  <c r="AJ25" i="14"/>
  <c r="AF25" i="14"/>
  <c r="DF25" i="14"/>
  <c r="DB25" i="14"/>
  <c r="CT25" i="14"/>
  <c r="CP25" i="14"/>
  <c r="CH25" i="14"/>
  <c r="CD25" i="14"/>
  <c r="BV25" i="14"/>
  <c r="BR25" i="14"/>
  <c r="BJ25" i="14"/>
  <c r="BF25" i="14"/>
  <c r="AX25" i="14"/>
  <c r="AT25" i="14"/>
  <c r="AL25" i="14"/>
  <c r="AH25" i="14"/>
  <c r="AM25" i="14"/>
  <c r="CC25" i="14"/>
  <c r="BX25" i="14"/>
  <c r="DH25" i="14"/>
  <c r="CI25" i="14"/>
  <c r="CI63" i="14" s="1"/>
  <c r="N25" i="14"/>
  <c r="CX25" i="14"/>
  <c r="BZ25" i="14"/>
  <c r="AP25" i="14"/>
  <c r="AD25" i="14"/>
  <c r="CU25" i="14"/>
  <c r="BW25" i="14"/>
  <c r="BK25" i="14"/>
  <c r="AY25" i="14"/>
  <c r="E25" i="14"/>
  <c r="E63" i="14" s="1"/>
  <c r="DG25" i="14"/>
  <c r="Z25" i="14"/>
  <c r="Q25" i="14"/>
  <c r="BY25" i="14"/>
  <c r="BL25" i="14"/>
  <c r="AA25" i="14"/>
  <c r="U25" i="14"/>
  <c r="I25" i="14"/>
  <c r="BN25" i="14"/>
  <c r="BB25" i="14"/>
  <c r="D25" i="14"/>
  <c r="D63" i="14" s="1"/>
  <c r="H27" i="14" l="1"/>
  <c r="F27" i="14"/>
  <c r="G27" i="14" l="1"/>
  <c r="I27" i="14"/>
  <c r="J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AI27" i="14"/>
  <c r="AJ27" i="14"/>
  <c r="AK27" i="14"/>
  <c r="AL27" i="14"/>
  <c r="AM27" i="14"/>
  <c r="AN27" i="14"/>
  <c r="AO27" i="14"/>
  <c r="AP27" i="14"/>
  <c r="AQ27" i="14"/>
  <c r="AR27" i="14"/>
  <c r="AS27" i="14"/>
  <c r="AT27" i="14"/>
  <c r="AU27" i="14"/>
  <c r="AV27" i="14"/>
  <c r="AW27" i="14"/>
  <c r="AX27" i="14"/>
  <c r="AY27" i="14"/>
  <c r="AZ27" i="14"/>
  <c r="BA27" i="14"/>
  <c r="BB27" i="14"/>
  <c r="BC27" i="14"/>
  <c r="BD27" i="14"/>
  <c r="BE27" i="14"/>
  <c r="BF27" i="14"/>
  <c r="BG27" i="14"/>
  <c r="BH27" i="14"/>
  <c r="BI27" i="14"/>
  <c r="BJ27" i="14"/>
  <c r="BK27" i="14"/>
  <c r="BL27" i="14"/>
  <c r="BM27" i="14"/>
  <c r="BN27" i="14"/>
  <c r="BO27" i="14"/>
  <c r="BP27" i="14"/>
  <c r="BQ27" i="14"/>
  <c r="BR27" i="14"/>
  <c r="BS27" i="14"/>
  <c r="BT27" i="14"/>
  <c r="BU27" i="14"/>
  <c r="BV27" i="14"/>
  <c r="BW27" i="14"/>
  <c r="BX27" i="14"/>
  <c r="BY27" i="14"/>
  <c r="BZ27" i="14"/>
  <c r="CA27" i="14"/>
  <c r="CB27" i="14"/>
  <c r="CC27" i="14"/>
  <c r="CD27" i="14"/>
  <c r="CE27" i="14"/>
  <c r="CF27" i="14"/>
  <c r="CG27" i="14"/>
  <c r="CH27" i="14"/>
  <c r="CI27" i="14"/>
  <c r="CJ27" i="14"/>
  <c r="CK27" i="14"/>
  <c r="CM27" i="14"/>
  <c r="CN27" i="14"/>
  <c r="CO27" i="14"/>
  <c r="CP27" i="14"/>
  <c r="CQ27" i="14"/>
  <c r="CR27" i="14"/>
  <c r="CS27" i="14"/>
  <c r="CT27" i="14"/>
  <c r="CU27" i="14"/>
  <c r="CV27" i="14"/>
  <c r="CW27" i="14"/>
  <c r="CX27" i="14"/>
  <c r="CY27" i="14"/>
  <c r="CZ27" i="14"/>
  <c r="DA27" i="14"/>
  <c r="DB27" i="14"/>
  <c r="DC27" i="14"/>
  <c r="DD27" i="14"/>
  <c r="DE27" i="14"/>
  <c r="DF27" i="14"/>
  <c r="DG27" i="14"/>
  <c r="DH27" i="14"/>
  <c r="DI27" i="14"/>
  <c r="O26" i="14" l="1"/>
  <c r="Z26" i="14"/>
  <c r="AL26" i="14"/>
  <c r="AR26" i="14"/>
  <c r="AX26" i="14"/>
  <c r="BJ26" i="14"/>
  <c r="H63" i="14" l="1"/>
  <c r="DI26" i="14"/>
  <c r="DI63" i="14" s="1"/>
  <c r="DE26" i="14"/>
  <c r="DE63" i="14" s="1"/>
  <c r="CW26" i="14"/>
  <c r="CW63" i="14" s="1"/>
  <c r="CS26" i="14"/>
  <c r="CS63" i="14" s="1"/>
  <c r="CG26" i="14"/>
  <c r="BY26" i="14"/>
  <c r="BY63" i="14" s="1"/>
  <c r="BU26" i="14"/>
  <c r="BU63" i="14" s="1"/>
  <c r="BM26" i="14"/>
  <c r="BM63" i="14" s="1"/>
  <c r="BI26" i="14"/>
  <c r="BI63" i="14" s="1"/>
  <c r="BE26" i="14"/>
  <c r="BE63" i="14" s="1"/>
  <c r="BA26" i="14"/>
  <c r="BA63" i="14" s="1"/>
  <c r="AW26" i="14"/>
  <c r="AW63" i="14" s="1"/>
  <c r="AS26" i="14"/>
  <c r="AS63" i="14" s="1"/>
  <c r="AO26" i="14"/>
  <c r="AO63" i="14" s="1"/>
  <c r="AK26" i="14"/>
  <c r="AK63" i="14" s="1"/>
  <c r="AG26" i="14"/>
  <c r="AG63" i="14" s="1"/>
  <c r="Y26" i="14"/>
  <c r="Y63" i="14" s="1"/>
  <c r="DH26" i="14"/>
  <c r="DH63" i="14" s="1"/>
  <c r="CV26" i="14"/>
  <c r="CV63" i="14" s="1"/>
  <c r="CJ26" i="14"/>
  <c r="CB26" i="14"/>
  <c r="CB63" i="14" s="1"/>
  <c r="BX26" i="14"/>
  <c r="BX63" i="14" s="1"/>
  <c r="BL26" i="14"/>
  <c r="BL63" i="14" s="1"/>
  <c r="BD26" i="14"/>
  <c r="BD63" i="14" s="1"/>
  <c r="AN26" i="14"/>
  <c r="AN63" i="14" s="1"/>
  <c r="AZ26" i="14"/>
  <c r="AZ63" i="14" s="1"/>
  <c r="DC26" i="14"/>
  <c r="DC63" i="14" s="1"/>
  <c r="CE26" i="14"/>
  <c r="CE63" i="14" s="1"/>
  <c r="BS26" i="14"/>
  <c r="BS63" i="14" s="1"/>
  <c r="BG26" i="14"/>
  <c r="BG63" i="14" s="1"/>
  <c r="AU26" i="14"/>
  <c r="AU63" i="14" s="1"/>
  <c r="AI26" i="14"/>
  <c r="AI63" i="14" s="1"/>
  <c r="I63" i="14"/>
  <c r="DB26" i="14"/>
  <c r="DB63" i="14" s="1"/>
  <c r="CD26" i="14"/>
  <c r="CD63" i="14" s="1"/>
  <c r="BR26" i="14"/>
  <c r="BR63" i="14" s="1"/>
  <c r="AT26" i="14"/>
  <c r="AT63" i="14" s="1"/>
  <c r="K63" i="14"/>
  <c r="M26" i="14"/>
  <c r="M63" i="14"/>
  <c r="F63" i="14"/>
  <c r="CQ26" i="14"/>
  <c r="CQ63" i="14" s="1"/>
  <c r="CP26" i="14"/>
  <c r="CP63" i="14" s="1"/>
  <c r="BP26" i="14"/>
  <c r="BP63" i="14" s="1"/>
  <c r="BF26" i="14"/>
  <c r="BF63" i="14" s="1"/>
  <c r="AH26" i="14"/>
  <c r="AH63" i="14" s="1"/>
  <c r="AF26" i="14"/>
  <c r="AF63" i="14" s="1"/>
  <c r="AB26" i="14"/>
  <c r="AB63" i="14" s="1"/>
  <c r="W26" i="14"/>
  <c r="W63" i="14" s="1"/>
  <c r="V26" i="14"/>
  <c r="U26" i="14"/>
  <c r="U63" i="14" s="1"/>
  <c r="T26" i="14"/>
  <c r="T63" i="14" s="1"/>
  <c r="Q26" i="14"/>
  <c r="Q63" i="14" s="1"/>
  <c r="P26" i="14"/>
  <c r="P63" i="14" s="1"/>
  <c r="N26" i="14"/>
  <c r="N63" i="14" s="1"/>
  <c r="CX26" i="14"/>
  <c r="CX63" i="14" s="1"/>
  <c r="BZ26" i="14"/>
  <c r="BZ63" i="14" s="1"/>
  <c r="BN26" i="14"/>
  <c r="BN63" i="14" s="1"/>
  <c r="BB26" i="14"/>
  <c r="BB63" i="14" s="1"/>
  <c r="AP26" i="14"/>
  <c r="AP63" i="14" s="1"/>
  <c r="AD26" i="14"/>
  <c r="AD63" i="14" s="1"/>
  <c r="R26" i="14"/>
  <c r="R63" i="14" s="1"/>
  <c r="BK26" i="14"/>
  <c r="BK63" i="14" s="1"/>
  <c r="AY26" i="14"/>
  <c r="AY63" i="14" s="1"/>
  <c r="AM26" i="14"/>
  <c r="AM63" i="14" s="1"/>
  <c r="AA26" i="14"/>
  <c r="AA63" i="14" s="1"/>
  <c r="CY26" i="14"/>
  <c r="CY63" i="14" s="1"/>
  <c r="CM26" i="14"/>
  <c r="CM63" i="14" s="1"/>
  <c r="CA26" i="14"/>
  <c r="CA63" i="14" s="1"/>
  <c r="BO26" i="14"/>
  <c r="BO63" i="14" s="1"/>
  <c r="BC26" i="14"/>
  <c r="BC63" i="14" s="1"/>
  <c r="AQ26" i="14"/>
  <c r="AQ63" i="14" s="1"/>
  <c r="AE26" i="14"/>
  <c r="AE63" i="14" s="1"/>
  <c r="S26" i="14"/>
  <c r="S63" i="14" s="1"/>
  <c r="DD26" i="14"/>
  <c r="DD63" i="14" s="1"/>
  <c r="CR26" i="14"/>
  <c r="CR63" i="14" s="1"/>
  <c r="CF26" i="14"/>
  <c r="BT26" i="14"/>
  <c r="BT63" i="14" s="1"/>
  <c r="BH26" i="14"/>
  <c r="BH63" i="14" s="1"/>
  <c r="AV26" i="14"/>
  <c r="AV63" i="14" s="1"/>
  <c r="AJ26" i="14"/>
  <c r="AJ63" i="14" s="1"/>
  <c r="X26" i="14"/>
  <c r="X63" i="14" s="1"/>
  <c r="L26" i="14"/>
  <c r="L63" i="14" s="1"/>
  <c r="DF26" i="14"/>
  <c r="DF63" i="14" s="1"/>
  <c r="CZ26" i="14"/>
  <c r="CZ63" i="14" s="1"/>
  <c r="CT26" i="14"/>
  <c r="CT63" i="14" s="1"/>
  <c r="CH26" i="14"/>
  <c r="CH63" i="14" s="1"/>
  <c r="BV26" i="14"/>
  <c r="BV63" i="14" s="1"/>
  <c r="DG26" i="14"/>
  <c r="DG63" i="14" s="1"/>
  <c r="DA26" i="14"/>
  <c r="DA63" i="14" s="1"/>
  <c r="CU26" i="14"/>
  <c r="CU63" i="14" s="1"/>
  <c r="CI26" i="14"/>
  <c r="CC26" i="14"/>
  <c r="CC63" i="14" s="1"/>
  <c r="BW26" i="14"/>
  <c r="BW63" i="14" s="1"/>
  <c r="BQ26" i="14"/>
  <c r="BQ63" i="14" s="1"/>
  <c r="G63" i="14"/>
  <c r="CO26" i="14"/>
  <c r="BJ63" i="14"/>
  <c r="AX63" i="14"/>
  <c r="AR63" i="14"/>
  <c r="AL63" i="14"/>
  <c r="Z63" i="14"/>
  <c r="AC26" i="14" l="1"/>
  <c r="AC63" i="14" s="1"/>
</calcChain>
</file>

<file path=xl/sharedStrings.xml><?xml version="1.0" encoding="utf-8"?>
<sst xmlns="http://schemas.openxmlformats.org/spreadsheetml/2006/main" count="442" uniqueCount="335">
  <si>
    <t xml:space="preserve">Шундан (98-устундан), ўтган йил ҳисобот якунлари бўйича судга қадар ёки судда кўрилаётган ишлар бўйича  </t>
  </si>
  <si>
    <t>Касаллиги туфайли</t>
  </si>
  <si>
    <t>Умумий асосларга кўра</t>
  </si>
  <si>
    <t>Шартли равишда лойиқ</t>
  </si>
  <si>
    <t xml:space="preserve">Лавозимга лойиқ </t>
  </si>
  <si>
    <t>Давлат мукофоти билан тақдирланган</t>
  </si>
  <si>
    <t>Адлия вазирлиги томонидан рағбатлантирилган</t>
  </si>
  <si>
    <t>жарима</t>
  </si>
  <si>
    <t>Махсус унвон-мартаба 
даражаси</t>
  </si>
  <si>
    <t>Ходимлар 
маълумоти</t>
  </si>
  <si>
    <t>Бошқа миллат вакиллари</t>
  </si>
  <si>
    <t>Бошқа ҳуқуқни муҳофаза қилувчи органлардан</t>
  </si>
  <si>
    <t xml:space="preserve">Бошқа ҳуқуқни муҳофаза қилувчи органларга ўтиши муносабати билан </t>
  </si>
  <si>
    <t xml:space="preserve">Маъмурий жавобгарликка тортилган ходимлар  </t>
  </si>
  <si>
    <t>Тўпланган ҳужжатлар 
тегишли идораларга юборилган</t>
  </si>
  <si>
    <t>Адлия органи</t>
  </si>
  <si>
    <t>Бошқарув ходимлари</t>
  </si>
  <si>
    <t>Хизмат кўрсатувчи ходимлар</t>
  </si>
  <si>
    <t>Техник ходимлар</t>
  </si>
  <si>
    <t>Ҳудудий адлия органи</t>
  </si>
  <si>
    <t>Шундан, дастлаб шартли      равишда лойиқ деб топилган</t>
  </si>
  <si>
    <t>Ҳисобот даврида малака оширган ходимлар</t>
  </si>
  <si>
    <t>Аттестациядан ўтказиш</t>
  </si>
  <si>
    <t>60 ёшдан юқори</t>
  </si>
  <si>
    <t>Шундан</t>
  </si>
  <si>
    <t>бошқарма бошлиғи</t>
  </si>
  <si>
    <t>бошлиқ ўринбосарлари</t>
  </si>
  <si>
    <t>бош маслаҳатчи</t>
  </si>
  <si>
    <t>етакчи маслаҳатчи</t>
  </si>
  <si>
    <t>катта маслаҳатчи</t>
  </si>
  <si>
    <t>бухгалтерия ва хўжалик бўлими ходимлари</t>
  </si>
  <si>
    <t>Штатлар жадвали бўйича лавозимлар сони</t>
  </si>
  <si>
    <t>Штатларда ҳақиқатда ишлаётган ходимлар сони</t>
  </si>
  <si>
    <t>Ҳисобот даврида навбатдаги мартаба даражаси берилган ходимлар сони</t>
  </si>
  <si>
    <t>Меҳнат шартномаси бекор қилинган</t>
  </si>
  <si>
    <t>Пенсия олиш ҳуқуқи мавжуд бўлганда иш берувчи ташаббуси билан (МК 100-м. 2-қисми 7-банд\)</t>
  </si>
  <si>
    <t>Ўриндошлик асосида ишламайдиган бошқа ходимнинг ишга қабул қилиниши муносабати билан</t>
  </si>
  <si>
    <t>Ходимнинг вафоти муносабати билан (МК 106-м. 5-банди)</t>
  </si>
  <si>
    <t>Муддатли меҳнат шартномасининг муддати тугаши муносабати билан</t>
  </si>
  <si>
    <t>Бошқа адлия органига ўтиши муносабати билан</t>
  </si>
  <si>
    <t>Cудьяликка тайинланганлиги 
муносабати билан</t>
  </si>
  <si>
    <t>Ўз хоҳишига кўра бошқа ҳолатлар (яшаш жойи ўзгарганлиги, оилавий аҳволи, ишлаш истаги йўқлиги ва б.)</t>
  </si>
  <si>
    <t>Лавозими ўзгартирилган</t>
  </si>
  <si>
    <t>Қуйи лавозимга</t>
  </si>
  <si>
    <t>тенг лавозимга</t>
  </si>
  <si>
    <t>Ходимлар хатти-ҳаракати юзасидан келиб тушган хат ва ҳужжатлар, хусусий ажримлар, шикоятлар</t>
  </si>
  <si>
    <t>Лавозимига нолойиқ (муносиб эмас)</t>
  </si>
  <si>
    <t>юқори лавозимга</t>
  </si>
  <si>
    <t>Штат қисқартирилганлиги сабабли</t>
  </si>
  <si>
    <t>Саломатлигига кўра</t>
  </si>
  <si>
    <t>Ходимнинг шахсий илтимосига кўра</t>
  </si>
  <si>
    <t>Атестация хулосасига кўра</t>
  </si>
  <si>
    <t>Интизомий жазо тартибида</t>
  </si>
  <si>
    <t>Тегишли адлия органи раҳбари томонидан рағбатлантирилган</t>
  </si>
  <si>
    <t>Қимматбаҳо совға билан тақдирланган</t>
  </si>
  <si>
    <t>Фахрий ёрлиқ билан мукофотланган</t>
  </si>
  <si>
    <t xml:space="preserve">Шундан, аёллар (2-устундан) </t>
  </si>
  <si>
    <t>Айнан бир лавозимда 3 йилдан ортиқ муддат ишлаётганлар (2-устундан)</t>
  </si>
  <si>
    <t>Ҳайфсан</t>
  </si>
  <si>
    <t>Ҳисобот даврида рағбатлантирилган 
ходимлар</t>
  </si>
  <si>
    <t>Ходимнинг ташаббуси билан меҳнат шартномаси бекор қилинган ҳолатлар (МК 99-модда)</t>
  </si>
  <si>
    <t>Лавозими</t>
  </si>
  <si>
    <t>Ҳолат</t>
  </si>
  <si>
    <t>Ходимнинг Ф.И.О.</t>
  </si>
  <si>
    <t>Жиноят иши қўзғатилган сана ва орган номи</t>
  </si>
  <si>
    <t>Жиноят иши қўзғатилиши сабаби</t>
  </si>
  <si>
    <t>Жиноят иши натижаси</t>
  </si>
  <si>
    <t>Ходим б-н меҳнат муносабатлари натижаси</t>
  </si>
  <si>
    <t xml:space="preserve">Шундан, бола парваришлаш таътилидагилар (2-устундан) </t>
  </si>
  <si>
    <t>Фуқаролиги тугаши муносабати билан</t>
  </si>
  <si>
    <t>Қўлланилган интизомий жазо чоралари</t>
  </si>
  <si>
    <t>Ушбу интизомий чоралар неча нафар ходимга нисбатан қўлланилган</t>
  </si>
  <si>
    <t xml:space="preserve">Жиноят иши тугатилган  </t>
  </si>
  <si>
    <t>Жиноий жавобгарликка тортилганлар</t>
  </si>
  <si>
    <t>Ҳисобот даврида судга қадар ёки судда кўрилаётган</t>
  </si>
  <si>
    <t>Штатлар қисқариши ёки корхона-нинг тугатилиши муносабати билан</t>
  </si>
  <si>
    <t>Малакаси етарли бўлмаганлиги ёки юклатилган вазифаларни лозим даражада бажармаганлиги учун 
(МК 100-м. 2-қисми 2, 3, 4-банд)</t>
  </si>
  <si>
    <t>Меҳнат шартномасининг тарафлар ихтиёрига боғлиқ бўлмаган ҳолатлар бўйича бекор қилиниши 
(МК 106-м. 1, 2, 4, 6-бандлари)</t>
  </si>
  <si>
    <t>Ходимни жазога маҳкум этган суднинг ҳукми қонуний кучга кирганлиги муносабати билан 
(МК 106 м.3-б.)</t>
  </si>
  <si>
    <t>Ишга қабул қилинган ходимнинг Ф.И.О.</t>
  </si>
  <si>
    <t>Буйруқ рақами ва санаси</t>
  </si>
  <si>
    <t>Ишга қабул қилинган лавозими</t>
  </si>
  <si>
    <t>Меҳнат шартномаси бекор қилинган ходимнинг Ф.И.О.</t>
  </si>
  <si>
    <t>Меҳнат шартномаси бекор қилиниши сабаби*</t>
  </si>
  <si>
    <t>Ҳисобот тузувчи</t>
  </si>
  <si>
    <t>имзо, муҳр</t>
  </si>
  <si>
    <t>Лавозими ўзгарган ходимнинг Ф.И.О.</t>
  </si>
  <si>
    <t>Олдинги лавозими</t>
  </si>
  <si>
    <t>Янги тайинланган лавозими</t>
  </si>
  <si>
    <t>Натижаси*</t>
  </si>
  <si>
    <t>Ф.И.О</t>
  </si>
  <si>
    <t>Интизомий чораси</t>
  </si>
  <si>
    <t>Қайси буйруққа асосан қўлланилган</t>
  </si>
  <si>
    <t>Олиб ташланганлиги ҳақида белги</t>
  </si>
  <si>
    <t>Рағбатлантириш тури</t>
  </si>
  <si>
    <t>Ким томонидан қўлланилган</t>
  </si>
  <si>
    <t>Тезкор ўрганиш (рейд)лар натижасида интизомий жавобгарликка тортилган ходимлар</t>
  </si>
  <si>
    <t>Интизомий жазо 
чоралари сони</t>
  </si>
  <si>
    <t>тел.:</t>
  </si>
  <si>
    <t>тел.</t>
  </si>
  <si>
    <t>18-шакл</t>
  </si>
  <si>
    <t>Муддатидан аввал мартаба даражаси берилган</t>
  </si>
  <si>
    <t>Бир марталик пул мукофоти билан тақдирланган</t>
  </si>
  <si>
    <t>Илгари берилган интизомий жазо олиб ташланган</t>
  </si>
  <si>
    <t>Ҳисобот тузувчи:</t>
  </si>
  <si>
    <t>18-шакл давоми</t>
  </si>
  <si>
    <t>Ҳисобот даврида қуйи тизимда ўтказилган тезкор ўрганиш-рейдлар (ходимларга нисбатан)</t>
  </si>
  <si>
    <t>Бошқа давлат бошқаруви органларининг кўкрак ёки эсдалик нишони билан тақдирланган</t>
  </si>
  <si>
    <t>ҳайфсан</t>
  </si>
  <si>
    <t>меҳнат шартномаси бекор қилинган</t>
  </si>
  <si>
    <t>Танлов натижаларига кўра шу жумладан жамоатчи ёрдамчилар ҳисобидан</t>
  </si>
  <si>
    <t>Хўжалик ва ММҚ бўлими бошлиғи</t>
  </si>
  <si>
    <t>Хизмат текшируви натижаси (106-устундан)</t>
  </si>
  <si>
    <r>
      <t xml:space="preserve">Ишга қабул қилиниш тартиби 
</t>
    </r>
    <r>
      <rPr>
        <b/>
        <sz val="8"/>
        <rFont val="Times New Roman"/>
        <family val="1"/>
        <charset val="204"/>
      </rPr>
      <t>(йўлланма бўйича, бошқа адлия органидан, бошқа ҲМҚОдан, танлов натижаларига кўра шу жумладан жамоатчи ёрдамчилар ҳисобидан, умумий тартибда)</t>
    </r>
  </si>
  <si>
    <t>Изоҳ*</t>
  </si>
  <si>
    <t>Ҳуқуқбузарликлар профилактикаси бўйича ходимлар билан ўтказилган индивидуал профилактик суҳбатлар</t>
  </si>
  <si>
    <t xml:space="preserve">  С Т А Т И С Т И К  Ҳ И С О Б О Т </t>
  </si>
  <si>
    <t>№</t>
  </si>
  <si>
    <t>Ходимларнинг ёш бўйича таркиби</t>
  </si>
  <si>
    <t>30 ёшгача</t>
  </si>
  <si>
    <t xml:space="preserve">30 ёшдан 40 ёшгача </t>
  </si>
  <si>
    <t xml:space="preserve">40 ёшдан 50 ёшгача </t>
  </si>
  <si>
    <t>Олий юридик</t>
  </si>
  <si>
    <t>Ўрта-махсус юридик</t>
  </si>
  <si>
    <t>Дастлабки</t>
  </si>
  <si>
    <t>Амалдаги асосий</t>
  </si>
  <si>
    <t>Жарима</t>
  </si>
  <si>
    <t>Жиноят иши қўзғатилган ҳолатлар сони</t>
  </si>
  <si>
    <t>ЖАМИ</t>
  </si>
  <si>
    <t xml:space="preserve">Бошқа олий </t>
  </si>
  <si>
    <t>Бошқа ўрта-махсус</t>
  </si>
  <si>
    <t xml:space="preserve">Ўрта </t>
  </si>
  <si>
    <t>Жамоатчи ёрдамчилар</t>
  </si>
  <si>
    <t xml:space="preserve">Лавозимидан озод этилган ходимлар </t>
  </si>
  <si>
    <t xml:space="preserve">50 ёшдан 60 ёшгача </t>
  </si>
  <si>
    <t>Адлия органидаги меҳнат стажи</t>
  </si>
  <si>
    <t>1 йилгача</t>
  </si>
  <si>
    <t>3 йилгача</t>
  </si>
  <si>
    <t>10 йилгача</t>
  </si>
  <si>
    <t>10 йилдан ортиқ</t>
  </si>
  <si>
    <t>5  йилгача</t>
  </si>
  <si>
    <t>Давлат адлия маслаҳатчиси</t>
  </si>
  <si>
    <t>1-даражали адлия маслаҳатчиси</t>
  </si>
  <si>
    <t>2-даражали адлия маслаҳатчиси</t>
  </si>
  <si>
    <t>3-даражали адлия маслаҳатчиси</t>
  </si>
  <si>
    <t>1-даражали юрист</t>
  </si>
  <si>
    <t>2-даражали юрист</t>
  </si>
  <si>
    <t>3-даражали юрист</t>
  </si>
  <si>
    <t xml:space="preserve"> Ҳисобот даврида ишга қабул қилинган ходимлар </t>
  </si>
  <si>
    <t>Вакант</t>
  </si>
  <si>
    <t>Ўзбек</t>
  </si>
  <si>
    <t>Қорақалпоқ</t>
  </si>
  <si>
    <t>Миллати</t>
  </si>
  <si>
    <t>Бошқа адлия органидан</t>
  </si>
  <si>
    <t>Йўлланма бўйича</t>
  </si>
  <si>
    <t>Пенсияга чиқиш муносабати билан</t>
  </si>
  <si>
    <t xml:space="preserve">бўлим бошлиғи </t>
  </si>
  <si>
    <t>Туман (шаҳар) адлия бўлими</t>
  </si>
  <si>
    <t>Нотариал архив</t>
  </si>
  <si>
    <t>Нотариал архив мудири</t>
  </si>
  <si>
    <t>Заҳира таркиби</t>
  </si>
  <si>
    <t>Давлат хизматлари маркази</t>
  </si>
  <si>
    <t>Жамотчилик булими</t>
  </si>
  <si>
    <t>1-тоифали инспектор</t>
  </si>
  <si>
    <t>2-тоифали инспектор</t>
  </si>
  <si>
    <t xml:space="preserve">Шундан, рахбар аёллар (3-устундан) </t>
  </si>
  <si>
    <t>Кукрак ва эсдалик нишони билан такдирлаш</t>
  </si>
  <si>
    <t>Ногиронлиги бор шахслар</t>
  </si>
  <si>
    <t xml:space="preserve">Шундан (67-устундан), </t>
  </si>
  <si>
    <t>Судлялик олий мактабида ўқиётганлар</t>
  </si>
  <si>
    <t>Асосли деб топилган  (103-устундан)</t>
  </si>
  <si>
    <t>Шундан, хизмат текшируви ўтказилган (102-устундан)</t>
  </si>
  <si>
    <t>Қисман асосли деб топилган 
(103-устундан)</t>
  </si>
  <si>
    <t>Асоссиз деб топилган 
(103-устундан)</t>
  </si>
  <si>
    <t>Шундан неча нафар ходимга нисбатан жиноят иши қўзғатилган (94-устундан)</t>
  </si>
  <si>
    <t xml:space="preserve">Шундан (96-устундан), ўтган йил ҳисобот якунлари бўйича судга қадар ёки судда кўрилаётган ишлар бўйича  </t>
  </si>
  <si>
    <t>Шундан, ёш мутахассислар
(6 ойгача, 16-устундан)</t>
  </si>
  <si>
    <t>шундан рахбар ходимлар ( 10 устундан)</t>
  </si>
  <si>
    <t>ФҲДЁ органлари</t>
  </si>
  <si>
    <t>Мудир (а)</t>
  </si>
  <si>
    <t>Бошкарув  ходимлари</t>
  </si>
  <si>
    <t>Жами техник ходимлар</t>
  </si>
  <si>
    <t>Жами хизмат кўрсатувчи ходимлар</t>
  </si>
  <si>
    <t>Юридик хизмат кўрсатиш маркази</t>
  </si>
  <si>
    <t>Адлия бўлим бошлиғи</t>
  </si>
  <si>
    <t>Шундан, (81-82-устунлардан)</t>
  </si>
  <si>
    <t xml:space="preserve">Техник ходимлар </t>
  </si>
  <si>
    <t>бош юристконсульт</t>
  </si>
  <si>
    <t>марказ директори</t>
  </si>
  <si>
    <t>бош мутахассис</t>
  </si>
  <si>
    <t>етакчи мутахассис</t>
  </si>
  <si>
    <t>катта мутахассис</t>
  </si>
  <si>
    <t>сервис-менежер</t>
  </si>
  <si>
    <t>филиаллар (катта мутахассис)</t>
  </si>
  <si>
    <t>Инсон ҳуқуқларини ҳимоя қилиш ва ҳуқуқни қўллаш амалиётини ўрганиш бўлинмаси</t>
  </si>
  <si>
    <t>Тошкент шаҳар адлия бошқармаси ва унинг тизимидан меҳнат шартномаси бекор қилинган ходимлар ҳақида 
МАЪЛУМОТ</t>
  </si>
  <si>
    <t>Boshqarma boshlig‘i</t>
  </si>
  <si>
    <t>Тошкент шаҳар адлия бошқармаси тизимига ишга қабул қилинган ходимлар ҳақида 
МАЪЛУМОТ</t>
  </si>
  <si>
    <t>Тошкент шаҳар адлия бошқармаси тизимида лавозими ўзгарган ходимлар ҳақида 
МАЪЛУМОТ</t>
  </si>
  <si>
    <t>Тошкент шаҳар адлия бошқармаси тизимидаги ходимларга қўлланилган интизомий чоралар ҳақида 
МАЪЛУМОТ</t>
  </si>
  <si>
    <t>Тошкент шаҳар адлия бошқармаси тизимида рағбатлантирилган ходимлар ҳақида 
МАЪЛУМОТ</t>
  </si>
  <si>
    <t>Тошкент шаҳар адлия бошқармаси тизимидаги ходимларга нисбатан қўзғатилган жиноят ишлари ҳақида 
МАЪЛУМОТ</t>
  </si>
  <si>
    <t xml:space="preserve">Тошкент шаҳар адлия бошқармасининг штат бирликлари, ходимлар ва заҳира таркиби бўйича </t>
  </si>
  <si>
    <t>Судяларолий мактабни тугатганлар</t>
  </si>
  <si>
    <t>Teng</t>
  </si>
  <si>
    <t>Yuqori</t>
  </si>
  <si>
    <t>ДНИ ходимлари</t>
  </si>
  <si>
    <t>нотариус ёрдамчиси</t>
  </si>
  <si>
    <t>нотариус котиби</t>
  </si>
  <si>
    <t xml:space="preserve">шўба бошлиғи </t>
  </si>
  <si>
    <t>Молия-иқтисод шўбаси бошлиғи</t>
  </si>
  <si>
    <t>(2-устун 10, 12-15 устунлар йиғиндисига, 16,18-21 устунлар йиғиндисига, 29-33 устунлар йиғиндисига, 34-36 устунлар йиғиндисига, 81-82 устунлар йиғиндиси 83-89 устунлар йиғиндисига тенг тенг)</t>
  </si>
  <si>
    <t>Mehnat kodeksining 160-moddasiga</t>
  </si>
  <si>
    <t>Boshqarma boshlig‘i:</t>
  </si>
  <si>
    <t>Umumiy asoslarga ko‘ra</t>
  </si>
  <si>
    <t>Tanlov natijalariga ko‘ra</t>
  </si>
  <si>
    <t>Ibragimova Saida Maxamadvakasovna</t>
  </si>
  <si>
    <t>Ташаккурнома эълон қилинган</t>
  </si>
  <si>
    <t>Шундан, 1 йилдан ортиқ муддатда 
(8-устундан)</t>
  </si>
  <si>
    <t>Boshqa adliya organidan</t>
  </si>
  <si>
    <t>Yangihayot tumani adliya bo‘limi farroshi</t>
  </si>
  <si>
    <t>Sergeli tumani adliya bo‘limi FHDY bo‘limi 2-toifali inspektori</t>
  </si>
  <si>
    <t>Turobova Munira Bo‘riboy qizi</t>
  </si>
  <si>
    <t>Mehnat kodeksining 160-moddasiga (Boshqa adliya organiga)</t>
  </si>
  <si>
    <t>Mirobod tumani adliya bo‘limi Yuridik xizmat ko‘rsatish markazi boshlig‘i</t>
  </si>
  <si>
    <t>Pul mukofoti (Oyning eng yaxshi xodimi)</t>
  </si>
  <si>
    <t>Yunusobod tumani adliya bo‘limi 1-son FHDY bo‘limi ish yurituvchisi</t>
  </si>
  <si>
    <t>Yunusobod tumani adliya bo‘limi Yuridik
xizmat ko‘rsatish markazi bosh yuriskonsulti</t>
  </si>
  <si>
    <t>Xujayev Sanjar Bahromovich</t>
  </si>
  <si>
    <t>Umarova Sayyora Ma'murjanovna</t>
  </si>
  <si>
    <t>Yunusobod tumani adliya bo‘limi Davlat xizmatlari markazi Davlat ro‘yxatidan
o‘tkazish va ruxsat beruvchi hujjatlarni rasmiylashtirish xizmatlarini ko‘rsatish
bo‘limi (sho‘basi) bosh mutaxassisi</t>
  </si>
  <si>
    <t>Yunusobod tumani adliya bo‘limi Davlat xizmatlari markazi Davlat ro‘yxatidan o‘tkazish va ruxsat beruvchi hujjatlarni rasmiylashtirish xizmatlarini ko‘rsatish bo‘limi (sho‘basi) bosh
mutaxassisi</t>
  </si>
  <si>
    <t>hayfsan</t>
  </si>
  <si>
    <t>Yashnobod tumani adliya bo‘limi FHDY bo‘limi 2-toifali inspektori</t>
  </si>
  <si>
    <t>Mirobod tumani adliya bo‘limi Yuridik xizmat ko‘rsatish markazi bosh yuriskonsulti</t>
  </si>
  <si>
    <t>Yangihayot tumani adliya bo‘limi boshlig‘i</t>
  </si>
  <si>
    <t>Xaitova Hilola Shavkatovna</t>
  </si>
  <si>
    <t>Saidova Nigora Farxadovna</t>
  </si>
  <si>
    <t>Toshkent shahar adliya boshqarmasi huzuridagi Notarial arxivi arxivariusi</t>
  </si>
  <si>
    <t>Hakimov Xamidullo Muzaffar o‘g‘li</t>
  </si>
  <si>
    <t>Toshkent shahar adliya boshqarmasi Huquqiy axborot sho‘basi bosh maslahatchisi</t>
  </si>
  <si>
    <t>Sherqobilov Jaloliddin Faxriddinovich</t>
  </si>
  <si>
    <t>Uchtepa tumani adliya bo‘limi FHDY bo‘limi ish yurituvchisi</t>
  </si>
  <si>
    <t>Aripova Maxfuza Sabirovna</t>
  </si>
  <si>
    <t>Toshkent shahar adliya boshqarmasi boshlig'ining “Faxriy yorlig‘i”</t>
  </si>
  <si>
    <t>З.Тожиев</t>
  </si>
  <si>
    <t>Ramazonov Umid Ibrohim o‘g‘li</t>
  </si>
  <si>
    <t>Bobojonov Nodirbek Ruslanbek o‘g‘li</t>
  </si>
  <si>
    <t>Toshkent shahar adliya boshqarmasi boshlig‘i o‘rinbosari</t>
  </si>
  <si>
    <t>Axmedov Baxtiyar Nigmatovich</t>
  </si>
  <si>
    <t xml:space="preserve">           З.Тожиев</t>
  </si>
  <si>
    <t>2026 йил 31 март ҳолатига (ҳисобот даври)</t>
  </si>
  <si>
    <t xml:space="preserve"> Shayxontohur tumani adliya bo‘limi FHDY bo‘limi 2-toifali inspektori</t>
  </si>
  <si>
    <t>Silnova Nadejda Konstantinovna</t>
  </si>
  <si>
    <t>Allambergenova Farida Bazarbay qizi</t>
  </si>
  <si>
    <t xml:space="preserve">Yashnobod tumani adliya bo‘limi FHDY bo‘limi 2-toifali inspektori </t>
  </si>
  <si>
    <t>Raxmonov Asadbek Abdulaxat o‘g‘li</t>
  </si>
  <si>
    <t>Bektemir tumani adliya bo‘limi Yuridik xizmat ko‘rsatish markazi bosh
yuriskonsulti</t>
  </si>
  <si>
    <t>Sabirov Xayrullo Ismoilovich</t>
  </si>
  <si>
    <t>Xakulova Dilbar Baxramovna</t>
  </si>
  <si>
    <t>25-sht 30.01.2026</t>
  </si>
  <si>
    <t>34-sht 03.02.2026</t>
  </si>
  <si>
    <t>Nishonov Zoir         Zokir o‘g‘li</t>
  </si>
  <si>
    <t xml:space="preserve">Toshkent shahar adliya boshqarmasi huzuridagi FHDY arxivi qorovuli </t>
  </si>
  <si>
    <t>32-sht 04.02.2026</t>
  </si>
  <si>
    <t>Abdurahmonov Shahzod Botirovich</t>
  </si>
  <si>
    <t>36-sht 10.02.2026</t>
  </si>
  <si>
    <t>Sultanova Gulchexra Narimanovna</t>
  </si>
  <si>
    <t xml:space="preserve">Olmazor tumani adliya bo‘limi FHDY bo‘limi 2-toifali inspektori </t>
  </si>
  <si>
    <t xml:space="preserve">Yashnobod tumani adliya bo‘limi FHDY
bo‘limi 2-toifali inspektori </t>
  </si>
  <si>
    <t>4-sht</t>
  </si>
  <si>
    <t>Shayxontohur tumani adliya bo‘limi
FHDY bo‘limi 2-toifali inspektori</t>
  </si>
  <si>
    <t>21-sht</t>
  </si>
  <si>
    <t>Shukurjonov Sanjarbek Sobirjon o‘g‘li</t>
  </si>
  <si>
    <t xml:space="preserve"> Sergeli tumani adliya bo‘limi Davlat xizmatlari markazi Davlat ro‘yxatidan
o‘tkazish va ruxsat beruvchi hujjatlarni rasmiylashtirish xizmatlarini ko‘rsatish
bo‘limi (sho‘basi) yetakchi mutaxassisi</t>
  </si>
  <si>
    <t>Shayxontohur tumani adliya bo‘limi Davlat xizmatlari markazi Davlat
ro‘yxatidan o‘tkazish va ruxsat beruvchi hujjatlarni rasmiylashtirish xizmatlarini
ko‘rsatish bo‘limi (sho‘basi) yetakchi mutaxassisi</t>
  </si>
  <si>
    <t>27-sht</t>
  </si>
  <si>
    <t>Samiyev Bunyod         Salim o‘g‘li</t>
  </si>
  <si>
    <t>Mirobod tumani adliya bo‘limi Inson huquqlarini himoya qilish va huquqni qo‘llash amaliyotini o‘rganish bo‘linmasi bosh maslahatchisi</t>
  </si>
  <si>
    <t>Toshkent shahar adliya boshqarmasi Yuridik xizmatlar faoliyatini muvofiqlashtirish sho‘basi bosh maslahatchisi</t>
  </si>
  <si>
    <t>31-sht</t>
  </si>
  <si>
    <t xml:space="preserve"> Joʻrabekov Shuhrat Alijonovich</t>
  </si>
  <si>
    <t>Toshkent shahar adliya
boshqarmasi Huquqni qo'llash amaliyotini oʻrganish va metodik ta'minlash sho basi
bosh maslahatchisi</t>
  </si>
  <si>
    <t>Boshqarmaning Huquqni qoʻllash amaliyotini oʻrganish va metodik ta'minlash
shoʻbasi boshligʻi</t>
  </si>
  <si>
    <t>35-sht</t>
  </si>
  <si>
    <t>Shayxontohur tumani adliya boʻlimi Yuridik xizmat koʻrsatish markazi boshligʻi</t>
  </si>
  <si>
    <t>Toshkent shahar adliya boshqarmasi Davlat xizmatlari koʻrsatilishi ustidan nazorat qilish
sho basi bosh maslahatchisi</t>
  </si>
  <si>
    <t>51-sht</t>
  </si>
  <si>
    <t>Nim Alla Aleksandrovna</t>
  </si>
  <si>
    <t>Jo‘rayev Javohir Yoqubjon o‘g‘li</t>
  </si>
  <si>
    <t>Boshqarmaning 2-toifali ish yurituvchisi kotibi</t>
  </si>
  <si>
    <t>Mamatqobulov Javlonbek Murodjon o‘g‘li</t>
  </si>
  <si>
    <t>Toshkent shahar adliya boshqarmasi Huquqni qo‘llash amaliyotini o‘rganish va metodik ta’minlash sho‘basi katta maslahatchisi</t>
  </si>
  <si>
    <t>Boshqarmaning Huquqni qo‘llash amaliyotini o‘rganish va metodik ta’minlash sho‘basi bosh maslahatchisi</t>
  </si>
  <si>
    <t>53-sht</t>
  </si>
  <si>
    <t>Toshkent shahar adliya boshqarmasi Rejalashtirish va nazorat-tahlil sho‘basi bosh maslahatchisi</t>
  </si>
  <si>
    <t>54-sht</t>
  </si>
  <si>
    <t>Shayxontohur tumani adliya
bo‘limi Yuridik xizmat ko‘rsatish markazi boshlig‘i</t>
  </si>
  <si>
    <t>Ibragimova Mufida Abdubariyevna</t>
  </si>
  <si>
    <t>Yashnobod tumani adliya bo‘limi Davlat xizmatlari markazi Hujjatlarni qabul qilish
va taqdim etish bo‘limi (sho‘basi) yetakchi mutaxassisi</t>
  </si>
  <si>
    <t>57-sht</t>
  </si>
  <si>
    <t>Mirobod tumani adliya bo‘limi
Inson huquqlarini himoya qilish va huquqni qo‘llash amaliyotini o‘rganish
bo‘linmasi bosh maslahatchisi</t>
  </si>
  <si>
    <t>58-sht</t>
  </si>
  <si>
    <t>G‘aniyeva Maftuna Soburovna</t>
  </si>
  <si>
    <t>Toshkent shahar adliya boshqarmasi
Notariat, advokatura va mediatsiya bo‘limi
yetakchi maslahatchisi</t>
  </si>
  <si>
    <t>60-sht 06.03.2026</t>
  </si>
  <si>
    <t>45-sht 19.02.2026</t>
  </si>
  <si>
    <t>Sergeli tumani adliya bo‘limi FHDY bo‘limi
mudirasi</t>
  </si>
  <si>
    <t>Xodjiakbarova Feruza
Fatxullayevna</t>
  </si>
  <si>
    <t>Toshkent shahar adliya boshqarmasi
huzuridagi FHDY arxivi 1-toifali inspektori</t>
  </si>
  <si>
    <t>G‘aniyeva Charos Nasrulloyevna</t>
  </si>
  <si>
    <t>Yashnobod tumani adliya bo‘limi Yuridik
xizmat ko‘rsatish markazi boshlig‘i</t>
  </si>
  <si>
    <t>Homidova Rayxona Orif qizi</t>
  </si>
  <si>
    <t>M.Ulug‘bek tumani adliya bo‘limi Yuridik
xizmat ko‘rsatish markazi bosh yuriskonsulti</t>
  </si>
  <si>
    <t>Tursunova Dilafruz Akramjon qizi</t>
  </si>
  <si>
    <t>G‘ofurova Zaxro Abduqayum qizi</t>
  </si>
  <si>
    <t>Yunusobod tumani adliya bo‘limi Davlat
xizmatlari markazi yetakchi mutaxassisi</t>
  </si>
  <si>
    <t>Sergeli tumani adliya bo‘limi Davlat xizmatlari markazi katta mutaxassisi</t>
  </si>
  <si>
    <t>Anarkulova Gulrux Abdukarimovna</t>
  </si>
  <si>
    <t>Olmazor tumani adliya bo‘limi Davlat xizmatlari markazi katta mutaxassisi</t>
  </si>
  <si>
    <t>Nurmuxammedova Farruxa Faxriddin qizi</t>
  </si>
  <si>
    <t>Abduraimova Nazokatxon Muxtorali-qizi</t>
  </si>
  <si>
    <t>Abdullayeva Firuza Zuhriddin qizi</t>
  </si>
  <si>
    <t>Toshkent shahar adliya boshqarmasi farroshi</t>
  </si>
  <si>
    <t>Ishonqulov Sherzod Safarovich</t>
  </si>
  <si>
    <t>Yashnobod tumani adliya bo‘limi Inson huquqlarini himoya qilish va huquqni
qo‘llash amaliyotini o‘rganish bo‘linmasi bosh maslahatchisi</t>
  </si>
  <si>
    <t>61-sht</t>
  </si>
  <si>
    <t>Abdullajonov Xumoyun Nozimxon o‘g‘li</t>
  </si>
  <si>
    <t>Olmazor tumani adliya bo‘limi Yuridik xizmat ko‘rsatish markazi boshlig‘i</t>
  </si>
  <si>
    <t>62-sht</t>
  </si>
  <si>
    <t>Askarov Elyorxuja Ismailovich</t>
  </si>
  <si>
    <t>Yakkasaroy tumani adliya bo‘limi boshlig‘i</t>
  </si>
  <si>
    <t>70-sht 27.03.2026</t>
  </si>
  <si>
    <t>Yunusobod tumani adliya bo‘limi Davlat xizmatlari markazi Davlat ro‘yxatidan
o‘tkazish va ruxsat beruvchi hujjatlarni rasmiylashtirish xizmatlarini ko‘rsatish
bo‘limi (sho‘basi) yetakchi mutaxassisi</t>
  </si>
  <si>
    <t>2026 йил 1 апрель ҳолатига (ҳисобот даври)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</si>
</sst>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с_ў_м_-;\-* #,##0\ _с_ў_м_-;_-* &quot;-&quot;??\ _с_ў_м_-;_-@_-"/>
  </numFmts>
  <fonts count="25">
    <font>
      <sz val="10"/>
      <name val="Arial Cyr"/>
      <charset val="186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186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12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Arial Cyr"/>
      <charset val="186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0" xfId="0" applyFont="1"/>
    <xf numFmtId="0" fontId="2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0" fillId="0" borderId="0" xfId="0" applyNumberFormat="1" applyFont="1" applyAlignment="1" applyProtection="1">
      <alignment horizontal="right" vertical="center" wrapText="1"/>
      <protection locked="0"/>
    </xf>
    <xf numFmtId="164" fontId="1" fillId="0" borderId="0" xfId="0" applyNumberFormat="1" applyFont="1" applyAlignment="1">
      <alignment vertical="center" wrapText="1"/>
    </xf>
    <xf numFmtId="164" fontId="5" fillId="0" borderId="0" xfId="0" applyNumberFormat="1" applyFont="1" applyAlignment="1" applyProtection="1">
      <alignment vertical="center" wrapText="1" shrinkToFit="1"/>
      <protection locked="0"/>
    </xf>
    <xf numFmtId="164" fontId="5" fillId="0" borderId="0" xfId="0" applyNumberFormat="1" applyFont="1" applyAlignment="1" applyProtection="1">
      <alignment vertical="center" wrapText="1"/>
      <protection locked="0"/>
    </xf>
    <xf numFmtId="164" fontId="7" fillId="0" borderId="0" xfId="0" applyNumberFormat="1" applyFont="1" applyAlignment="1" applyProtection="1">
      <alignment vertical="center" wrapText="1"/>
      <protection locked="0"/>
    </xf>
    <xf numFmtId="164" fontId="5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 applyProtection="1">
      <alignment vertical="center" wrapText="1"/>
      <protection locked="0"/>
    </xf>
    <xf numFmtId="164" fontId="1" fillId="0" borderId="2" xfId="0" applyNumberFormat="1" applyFont="1" applyBorder="1" applyAlignment="1" applyProtection="1">
      <alignment vertical="center" wrapText="1"/>
      <protection locked="0"/>
    </xf>
    <xf numFmtId="164" fontId="5" fillId="0" borderId="0" xfId="0" applyNumberFormat="1" applyFont="1" applyAlignment="1">
      <alignment vertical="center" wrapText="1"/>
    </xf>
    <xf numFmtId="164" fontId="1" fillId="4" borderId="0" xfId="0" applyNumberFormat="1" applyFont="1" applyFill="1" applyAlignment="1" applyProtection="1">
      <alignment vertical="center" wrapText="1"/>
      <protection locked="0"/>
    </xf>
    <xf numFmtId="164" fontId="20" fillId="0" borderId="0" xfId="0" applyNumberFormat="1" applyFont="1" applyAlignment="1">
      <alignment vertical="center" wrapText="1"/>
    </xf>
    <xf numFmtId="0" fontId="14" fillId="3" borderId="0" xfId="0" applyFont="1" applyFill="1" applyAlignment="1">
      <alignment horizontal="center" vertical="center" wrapText="1"/>
    </xf>
    <xf numFmtId="164" fontId="1" fillId="0" borderId="12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0" xfId="0" applyFont="1" applyBorder="1" applyAlignment="1">
      <alignment vertical="center" wrapText="1"/>
    </xf>
    <xf numFmtId="164" fontId="1" fillId="5" borderId="0" xfId="0" applyNumberFormat="1" applyFont="1" applyFill="1" applyAlignment="1">
      <alignment vertical="center" wrapText="1"/>
    </xf>
    <xf numFmtId="164" fontId="1" fillId="5" borderId="0" xfId="0" applyNumberFormat="1" applyFont="1" applyFill="1" applyAlignment="1" applyProtection="1">
      <alignment vertical="center" wrapText="1"/>
      <protection locked="0"/>
    </xf>
    <xf numFmtId="0" fontId="1" fillId="5" borderId="0" xfId="0" applyFont="1" applyFill="1" applyAlignment="1">
      <alignment vertical="center" wrapText="1"/>
    </xf>
    <xf numFmtId="164" fontId="20" fillId="5" borderId="0" xfId="0" applyNumberFormat="1" applyFont="1" applyFill="1" applyAlignment="1">
      <alignment vertical="center" wrapText="1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164" fontId="1" fillId="6" borderId="0" xfId="0" applyNumberFormat="1" applyFont="1" applyFill="1" applyAlignment="1">
      <alignment vertical="center" wrapText="1"/>
    </xf>
    <xf numFmtId="164" fontId="9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8" borderId="0" xfId="0" applyFont="1" applyFill="1" applyAlignment="1">
      <alignment vertical="center" wrapText="1"/>
    </xf>
    <xf numFmtId="164" fontId="5" fillId="8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9" borderId="0" xfId="0" applyFont="1" applyFill="1" applyAlignment="1">
      <alignment vertical="center" wrapText="1"/>
    </xf>
    <xf numFmtId="0" fontId="1" fillId="9" borderId="12" xfId="0" applyFont="1" applyFill="1" applyBorder="1" applyAlignment="1">
      <alignment vertical="center" wrapText="1"/>
    </xf>
    <xf numFmtId="164" fontId="5" fillId="9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10" borderId="9" xfId="0" applyNumberFormat="1" applyFont="1" applyFill="1" applyBorder="1" applyAlignment="1" applyProtection="1">
      <alignment horizontal="center" vertical="center" wrapText="1"/>
      <protection locked="0"/>
    </xf>
    <xf numFmtId="164" fontId="1" fillId="10" borderId="0" xfId="0" applyNumberFormat="1" applyFont="1" applyFill="1" applyAlignment="1">
      <alignment vertical="center" wrapText="1"/>
    </xf>
    <xf numFmtId="164" fontId="5" fillId="8" borderId="13" xfId="0" applyNumberFormat="1" applyFont="1" applyFill="1" applyBorder="1" applyAlignment="1" applyProtection="1">
      <alignment horizontal="center" vertical="center" wrapText="1"/>
      <protection locked="0"/>
    </xf>
    <xf numFmtId="164" fontId="1" fillId="8" borderId="0" xfId="0" applyNumberFormat="1" applyFont="1" applyFill="1" applyAlignment="1">
      <alignment vertical="center" wrapText="1"/>
    </xf>
    <xf numFmtId="164" fontId="1" fillId="9" borderId="0" xfId="0" applyNumberFormat="1" applyFont="1" applyFill="1" applyAlignment="1">
      <alignment vertical="center" wrapText="1"/>
    </xf>
    <xf numFmtId="164" fontId="1" fillId="9" borderId="12" xfId="0" applyNumberFormat="1" applyFont="1" applyFill="1" applyBorder="1" applyAlignment="1">
      <alignment vertical="center" wrapText="1"/>
    </xf>
    <xf numFmtId="164" fontId="1" fillId="8" borderId="0" xfId="0" applyNumberFormat="1" applyFont="1" applyFill="1" applyAlignment="1" applyProtection="1">
      <alignment vertical="center" wrapText="1"/>
      <protection locked="0"/>
    </xf>
    <xf numFmtId="164" fontId="1" fillId="8" borderId="10" xfId="0" applyNumberFormat="1" applyFont="1" applyFill="1" applyBorder="1" applyAlignment="1" applyProtection="1">
      <alignment vertical="center" wrapText="1"/>
      <protection locked="0"/>
    </xf>
    <xf numFmtId="0" fontId="5" fillId="6" borderId="1" xfId="0" applyFont="1" applyFill="1" applyBorder="1" applyAlignment="1" applyProtection="1">
      <alignment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 wrapText="1"/>
    </xf>
    <xf numFmtId="0" fontId="2" fillId="6" borderId="0" xfId="0" applyFont="1" applyFill="1" applyAlignment="1">
      <alignment horizontal="center" vertical="center" wrapText="1"/>
    </xf>
    <xf numFmtId="164" fontId="1" fillId="10" borderId="12" xfId="0" applyNumberFormat="1" applyFont="1" applyFill="1" applyBorder="1" applyAlignment="1">
      <alignment vertical="center" wrapText="1"/>
    </xf>
    <xf numFmtId="164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8" fillId="7" borderId="5" xfId="0" applyFont="1" applyFill="1" applyBorder="1" applyAlignment="1">
      <alignment horizontal="center" vertical="center" wrapText="1"/>
    </xf>
    <xf numFmtId="164" fontId="1" fillId="7" borderId="0" xfId="0" applyNumberFormat="1" applyFont="1" applyFill="1" applyAlignment="1">
      <alignment vertical="center" wrapText="1"/>
    </xf>
    <xf numFmtId="164" fontId="5" fillId="9" borderId="20" xfId="0" applyNumberFormat="1" applyFont="1" applyFill="1" applyBorder="1" applyAlignment="1" applyProtection="1">
      <alignment horizontal="center" vertical="center" wrapText="1"/>
      <protection locked="0"/>
    </xf>
    <xf numFmtId="164" fontId="10" fillId="6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8" borderId="18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 applyProtection="1">
      <alignment vertical="center" wrapText="1"/>
      <protection locked="0"/>
    </xf>
    <xf numFmtId="164" fontId="4" fillId="5" borderId="19" xfId="0" applyNumberFormat="1" applyFont="1" applyFill="1" applyBorder="1" applyAlignment="1" applyProtection="1">
      <alignment vertical="center" wrapText="1"/>
      <protection locked="0"/>
    </xf>
    <xf numFmtId="164" fontId="5" fillId="10" borderId="20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2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164" fontId="6" fillId="8" borderId="14" xfId="0" applyNumberFormat="1" applyFont="1" applyFill="1" applyBorder="1" applyAlignment="1" applyProtection="1">
      <alignment horizontal="center" vertical="center" wrapText="1"/>
      <protection locked="0"/>
    </xf>
    <xf numFmtId="164" fontId="10" fillId="6" borderId="1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4" xfId="0" applyFont="1" applyFill="1" applyBorder="1" applyAlignment="1" applyProtection="1">
      <alignment horizontal="center" vertical="center" wrapText="1"/>
      <protection locked="0"/>
    </xf>
    <xf numFmtId="0" fontId="8" fillId="12" borderId="16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64" fontId="6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64" fontId="6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164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6" borderId="7" xfId="0" applyNumberFormat="1" applyFont="1" applyFill="1" applyBorder="1" applyAlignment="1" applyProtection="1">
      <alignment horizontal="center" vertical="center" textRotation="90" wrapText="1"/>
      <protection locked="0"/>
    </xf>
    <xf numFmtId="164" fontId="10" fillId="0" borderId="0" xfId="0" applyNumberFormat="1" applyFont="1" applyAlignment="1" applyProtection="1">
      <alignment horizontal="right" vertical="center" wrapText="1"/>
      <protection locked="0"/>
    </xf>
    <xf numFmtId="164" fontId="2" fillId="6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6" borderId="11" xfId="0" applyNumberFormat="1" applyFont="1" applyFill="1" applyBorder="1" applyAlignment="1" applyProtection="1">
      <alignment horizontal="center" vertical="center" wrapText="1"/>
      <protection locked="0"/>
    </xf>
    <xf numFmtId="164" fontId="10" fillId="6" borderId="7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Alignment="1">
      <alignment horizontal="right" vertical="center" wrapText="1"/>
    </xf>
    <xf numFmtId="164" fontId="12" fillId="0" borderId="10" xfId="0" applyNumberFormat="1" applyFont="1" applyBorder="1" applyAlignment="1" applyProtection="1">
      <alignment horizontal="center" vertical="center" wrapText="1"/>
      <protection locked="0"/>
    </xf>
    <xf numFmtId="164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6" borderId="4" xfId="0" applyNumberFormat="1" applyFont="1" applyFill="1" applyBorder="1" applyAlignment="1" applyProtection="1">
      <alignment horizontal="center" vertical="center" textRotation="90" wrapText="1"/>
      <protection locked="0"/>
    </xf>
    <xf numFmtId="164" fontId="9" fillId="6" borderId="17" xfId="0" applyNumberFormat="1" applyFont="1" applyFill="1" applyBorder="1" applyAlignment="1" applyProtection="1">
      <alignment horizontal="center" vertical="center" textRotation="90" wrapText="1"/>
      <protection locked="0"/>
    </xf>
    <xf numFmtId="164" fontId="9" fillId="6" borderId="15" xfId="0" applyNumberFormat="1" applyFont="1" applyFill="1" applyBorder="1" applyAlignment="1" applyProtection="1">
      <alignment horizontal="center" vertical="center" textRotation="90" wrapText="1"/>
      <protection locked="0"/>
    </xf>
    <xf numFmtId="164" fontId="9" fillId="6" borderId="16" xfId="0" applyNumberFormat="1" applyFont="1" applyFill="1" applyBorder="1" applyAlignment="1" applyProtection="1">
      <alignment horizontal="center" vertical="center" textRotation="90" wrapText="1"/>
      <protection locked="0"/>
    </xf>
    <xf numFmtId="164" fontId="9" fillId="6" borderId="1" xfId="0" applyNumberFormat="1" applyFont="1" applyFill="1" applyBorder="1" applyAlignment="1">
      <alignment horizontal="center" vertical="center" textRotation="90" wrapText="1"/>
    </xf>
    <xf numFmtId="164" fontId="5" fillId="0" borderId="0" xfId="0" applyNumberFormat="1" applyFont="1" applyAlignment="1" applyProtection="1">
      <alignment horizontal="center" vertical="center" wrapText="1" shrinkToFit="1"/>
      <protection locked="0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164" fontId="9" fillId="6" borderId="9" xfId="0" applyNumberFormat="1" applyFont="1" applyFill="1" applyBorder="1" applyAlignment="1" applyProtection="1">
      <alignment horizontal="center" vertical="center" wrapText="1"/>
      <protection locked="0"/>
    </xf>
    <xf numFmtId="164" fontId="9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Alignment="1">
      <alignment horizontal="center" vertical="center" wrapText="1"/>
    </xf>
    <xf numFmtId="164" fontId="9" fillId="6" borderId="14" xfId="0" applyNumberFormat="1" applyFont="1" applyFill="1" applyBorder="1" applyAlignment="1" applyProtection="1">
      <alignment horizontal="center" vertical="center" textRotation="90" wrapText="1"/>
      <protection locked="0"/>
    </xf>
    <xf numFmtId="164" fontId="4" fillId="0" borderId="0" xfId="0" applyNumberFormat="1" applyFont="1" applyAlignment="1" applyProtection="1">
      <alignment horizontal="center" vertical="center" wrapText="1"/>
      <protection locked="0"/>
    </xf>
    <xf numFmtId="164" fontId="11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164" fontId="7" fillId="0" borderId="0" xfId="0" applyNumberFormat="1" applyFont="1" applyAlignment="1" applyProtection="1">
      <alignment horizontal="center" vertical="center" wrapText="1"/>
      <protection locked="0"/>
    </xf>
    <xf numFmtId="164" fontId="19" fillId="7" borderId="13" xfId="0" applyNumberFormat="1" applyFont="1" applyFill="1" applyBorder="1" applyAlignment="1">
      <alignment horizontal="center" vertical="center" wrapText="1"/>
    </xf>
    <xf numFmtId="164" fontId="19" fillId="7" borderId="5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 applyProtection="1">
      <alignment horizontal="center" vertical="center" wrapText="1"/>
      <protection locked="0"/>
    </xf>
    <xf numFmtId="164" fontId="6" fillId="8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8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16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textRotation="90" wrapText="1"/>
      <protection locked="0"/>
    </xf>
    <xf numFmtId="164" fontId="6" fillId="8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164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10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10" borderId="22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164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4" xfId="0" applyNumberFormat="1" applyFont="1" applyBorder="1" applyAlignment="1" applyProtection="1">
      <alignment horizontal="center" vertical="center" textRotation="90" wrapText="1"/>
      <protection locked="0"/>
    </xf>
    <xf numFmtId="164" fontId="4" fillId="0" borderId="15" xfId="0" applyNumberFormat="1" applyFont="1" applyBorder="1" applyAlignment="1" applyProtection="1">
      <alignment horizontal="center" vertical="center" textRotation="90" wrapText="1"/>
      <protection locked="0"/>
    </xf>
    <xf numFmtId="164" fontId="4" fillId="0" borderId="16" xfId="0" applyNumberFormat="1" applyFont="1" applyBorder="1" applyAlignment="1" applyProtection="1">
      <alignment horizontal="center" vertical="center" textRotation="90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Q71"/>
  <sheetViews>
    <sheetView tabSelected="1" view="pageBreakPreview" zoomScale="70" zoomScaleNormal="70" zoomScaleSheetLayoutView="70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 activeCell="A4" sqref="A4:AR4"/>
    </sheetView>
  </sheetViews>
  <sheetFormatPr defaultColWidth="10.5703125" defaultRowHeight="15.75"/>
  <cols>
    <col min="1" max="1" width="10.28515625" style="10" customWidth="1"/>
    <col min="2" max="2" width="8.5703125" style="10" customWidth="1"/>
    <col min="3" max="3" width="51.42578125" style="10" customWidth="1"/>
    <col min="4" max="4" width="15.140625" style="10" customWidth="1"/>
    <col min="5" max="5" width="14.42578125" style="10" customWidth="1"/>
    <col min="6" max="7" width="7.7109375" style="10" customWidth="1"/>
    <col min="8" max="8" width="9.28515625" style="10" customWidth="1"/>
    <col min="9" max="9" width="9.85546875" style="10" customWidth="1"/>
    <col min="10" max="10" width="8.7109375" style="10" customWidth="1"/>
    <col min="11" max="11" width="14.85546875" style="71" customWidth="1"/>
    <col min="12" max="18" width="9.140625" style="10" customWidth="1"/>
    <col min="19" max="19" width="14.28515625" style="10" customWidth="1"/>
    <col min="20" max="20" width="16" style="10" customWidth="1"/>
    <col min="21" max="21" width="10.7109375" style="10" customWidth="1"/>
    <col min="22" max="22" width="10" style="10" customWidth="1"/>
    <col min="23" max="23" width="9.42578125" style="10" customWidth="1"/>
    <col min="24" max="24" width="10" style="10" customWidth="1"/>
    <col min="25" max="28" width="9.85546875" style="10" customWidth="1"/>
    <col min="29" max="29" width="13.140625" style="10" customWidth="1"/>
    <col min="30" max="36" width="9.85546875" style="10" customWidth="1"/>
    <col min="37" max="39" width="10.28515625" style="10" customWidth="1"/>
    <col min="40" max="43" width="9.42578125" style="10" customWidth="1"/>
    <col min="44" max="44" width="10.5703125" style="10" customWidth="1"/>
    <col min="45" max="48" width="9.28515625" style="10" customWidth="1"/>
    <col min="49" max="51" width="10.5703125" style="10" customWidth="1"/>
    <col min="52" max="52" width="9" style="10" customWidth="1"/>
    <col min="53" max="59" width="10.5703125" style="10" customWidth="1"/>
    <col min="60" max="60" width="18.28515625" style="10" customWidth="1"/>
    <col min="61" max="77" width="10.5703125" style="10" customWidth="1"/>
    <col min="78" max="78" width="9.42578125" style="10" customWidth="1"/>
    <col min="79" max="79" width="10" style="10" customWidth="1"/>
    <col min="80" max="81" width="10.5703125" style="10" customWidth="1"/>
    <col min="82" max="82" width="9.7109375" style="10" customWidth="1"/>
    <col min="83" max="83" width="11.140625" style="10" customWidth="1"/>
    <col min="84" max="84" width="10" style="10" customWidth="1"/>
    <col min="85" max="85" width="11.5703125" style="10" customWidth="1"/>
    <col min="86" max="87" width="10.5703125" style="10" customWidth="1"/>
    <col min="88" max="88" width="11.140625" style="10" customWidth="1"/>
    <col min="89" max="89" width="10" style="10" customWidth="1"/>
    <col min="90" max="99" width="10.5703125" style="10" customWidth="1"/>
    <col min="100" max="100" width="11.140625" style="10" customWidth="1"/>
    <col min="101" max="109" width="11.7109375" style="10" customWidth="1"/>
    <col min="110" max="110" width="10.85546875" style="10" customWidth="1"/>
    <col min="111" max="111" width="11.140625" style="10" customWidth="1"/>
    <col min="112" max="113" width="11.7109375" style="10" customWidth="1"/>
    <col min="114" max="114" width="10.5703125" style="10"/>
    <col min="115" max="147" width="10.5703125" style="24"/>
    <col min="148" max="16384" width="10.5703125" style="10"/>
  </cols>
  <sheetData>
    <row r="1" spans="1:147" ht="24.75" customHeight="1">
      <c r="A1" s="130" t="s">
        <v>202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1"/>
    </row>
    <row r="2" spans="1:147" ht="27" customHeight="1">
      <c r="A2" s="131" t="s">
        <v>116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2"/>
    </row>
    <row r="3" spans="1:147" ht="21.75" customHeight="1">
      <c r="A3" s="136" t="s">
        <v>334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</row>
    <row r="4" spans="1:147" ht="33.75" customHeight="1">
      <c r="A4" s="136" t="s">
        <v>211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</row>
    <row r="5" spans="1:147" ht="2.25" customHeight="1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"/>
    </row>
    <row r="6" spans="1:147" ht="15" customHeight="1" thickBo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22" t="s">
        <v>100</v>
      </c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7"/>
      <c r="BX6" s="122" t="s">
        <v>105</v>
      </c>
      <c r="BY6" s="122"/>
      <c r="DF6" s="122" t="s">
        <v>105</v>
      </c>
      <c r="DG6" s="122"/>
      <c r="DH6" s="122"/>
      <c r="DI6" s="122"/>
    </row>
    <row r="7" spans="1:147" s="30" customFormat="1" ht="42" customHeight="1">
      <c r="A7" s="132" t="s">
        <v>117</v>
      </c>
      <c r="B7" s="121" t="s">
        <v>15</v>
      </c>
      <c r="C7" s="121"/>
      <c r="D7" s="117" t="s">
        <v>31</v>
      </c>
      <c r="E7" s="117" t="s">
        <v>32</v>
      </c>
      <c r="F7" s="117" t="s">
        <v>56</v>
      </c>
      <c r="G7" s="117" t="s">
        <v>165</v>
      </c>
      <c r="H7" s="117" t="s">
        <v>68</v>
      </c>
      <c r="I7" s="117" t="s">
        <v>57</v>
      </c>
      <c r="J7" s="126" t="s">
        <v>167</v>
      </c>
      <c r="K7" s="117" t="s">
        <v>149</v>
      </c>
      <c r="L7" s="117" t="s">
        <v>218</v>
      </c>
      <c r="M7" s="121" t="s">
        <v>118</v>
      </c>
      <c r="N7" s="121"/>
      <c r="O7" s="121"/>
      <c r="P7" s="121"/>
      <c r="Q7" s="121"/>
      <c r="R7" s="121"/>
      <c r="S7" s="121" t="s">
        <v>135</v>
      </c>
      <c r="T7" s="121"/>
      <c r="U7" s="121"/>
      <c r="V7" s="121"/>
      <c r="W7" s="121"/>
      <c r="X7" s="121"/>
      <c r="Y7" s="121" t="s">
        <v>8</v>
      </c>
      <c r="Z7" s="121"/>
      <c r="AA7" s="121"/>
      <c r="AB7" s="121"/>
      <c r="AC7" s="121"/>
      <c r="AD7" s="121"/>
      <c r="AE7" s="121"/>
      <c r="AF7" s="121" t="s">
        <v>9</v>
      </c>
      <c r="AG7" s="121"/>
      <c r="AH7" s="121"/>
      <c r="AI7" s="121"/>
      <c r="AJ7" s="121"/>
      <c r="AK7" s="121" t="s">
        <v>152</v>
      </c>
      <c r="AL7" s="121"/>
      <c r="AM7" s="121"/>
      <c r="AN7" s="121" t="s">
        <v>22</v>
      </c>
      <c r="AO7" s="121"/>
      <c r="AP7" s="121"/>
      <c r="AQ7" s="121"/>
      <c r="AR7" s="117" t="s">
        <v>21</v>
      </c>
      <c r="AS7" s="121" t="s">
        <v>160</v>
      </c>
      <c r="AT7" s="121"/>
      <c r="AU7" s="121"/>
      <c r="AV7" s="121" t="s">
        <v>148</v>
      </c>
      <c r="AW7" s="121"/>
      <c r="AX7" s="121"/>
      <c r="AY7" s="121"/>
      <c r="AZ7" s="121"/>
      <c r="BA7" s="121" t="s">
        <v>133</v>
      </c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 t="s">
        <v>42</v>
      </c>
      <c r="BQ7" s="121"/>
      <c r="BR7" s="121"/>
      <c r="BS7" s="121"/>
      <c r="BT7" s="121"/>
      <c r="BU7" s="121"/>
      <c r="BV7" s="121"/>
      <c r="BW7" s="121"/>
      <c r="BX7" s="126" t="s">
        <v>169</v>
      </c>
      <c r="BY7" s="126" t="s">
        <v>203</v>
      </c>
      <c r="BZ7" s="121" t="s">
        <v>70</v>
      </c>
      <c r="CA7" s="121"/>
      <c r="CB7" s="121"/>
      <c r="CC7" s="121"/>
      <c r="CD7" s="121" t="s">
        <v>59</v>
      </c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17" t="s">
        <v>33</v>
      </c>
      <c r="CP7" s="117" t="s">
        <v>106</v>
      </c>
      <c r="CQ7" s="117" t="s">
        <v>96</v>
      </c>
      <c r="CR7" s="117" t="s">
        <v>115</v>
      </c>
      <c r="CS7" s="117" t="s">
        <v>127</v>
      </c>
      <c r="CT7" s="117" t="s">
        <v>174</v>
      </c>
      <c r="CU7" s="117" t="s">
        <v>73</v>
      </c>
      <c r="CV7" s="117" t="s">
        <v>175</v>
      </c>
      <c r="CW7" s="117" t="s">
        <v>72</v>
      </c>
      <c r="CX7" s="117" t="s">
        <v>0</v>
      </c>
      <c r="CY7" s="117" t="s">
        <v>74</v>
      </c>
      <c r="CZ7" s="117" t="s">
        <v>13</v>
      </c>
      <c r="DA7" s="117" t="s">
        <v>45</v>
      </c>
      <c r="DB7" s="117" t="s">
        <v>171</v>
      </c>
      <c r="DC7" s="117" t="s">
        <v>170</v>
      </c>
      <c r="DD7" s="117" t="s">
        <v>172</v>
      </c>
      <c r="DE7" s="117" t="s">
        <v>173</v>
      </c>
      <c r="DF7" s="119" t="s">
        <v>112</v>
      </c>
      <c r="DG7" s="119"/>
      <c r="DH7" s="119"/>
      <c r="DI7" s="120"/>
    </row>
    <row r="8" spans="1:147" s="30" customFormat="1" ht="58.5" customHeight="1">
      <c r="A8" s="133"/>
      <c r="B8" s="124"/>
      <c r="C8" s="124"/>
      <c r="D8" s="115"/>
      <c r="E8" s="115"/>
      <c r="F8" s="115"/>
      <c r="G8" s="115"/>
      <c r="H8" s="115"/>
      <c r="I8" s="115"/>
      <c r="J8" s="127"/>
      <c r="K8" s="115"/>
      <c r="L8" s="115"/>
      <c r="M8" s="115" t="s">
        <v>119</v>
      </c>
      <c r="N8" s="135" t="s">
        <v>177</v>
      </c>
      <c r="O8" s="115" t="s">
        <v>120</v>
      </c>
      <c r="P8" s="115" t="s">
        <v>121</v>
      </c>
      <c r="Q8" s="115" t="s">
        <v>134</v>
      </c>
      <c r="R8" s="115" t="s">
        <v>23</v>
      </c>
      <c r="S8" s="115" t="s">
        <v>136</v>
      </c>
      <c r="T8" s="115" t="s">
        <v>176</v>
      </c>
      <c r="U8" s="115" t="s">
        <v>137</v>
      </c>
      <c r="V8" s="115" t="s">
        <v>140</v>
      </c>
      <c r="W8" s="115" t="s">
        <v>138</v>
      </c>
      <c r="X8" s="115" t="s">
        <v>139</v>
      </c>
      <c r="Y8" s="115" t="s">
        <v>141</v>
      </c>
      <c r="Z8" s="115" t="s">
        <v>142</v>
      </c>
      <c r="AA8" s="115" t="s">
        <v>143</v>
      </c>
      <c r="AB8" s="115" t="s">
        <v>144</v>
      </c>
      <c r="AC8" s="115" t="s">
        <v>145</v>
      </c>
      <c r="AD8" s="115" t="s">
        <v>146</v>
      </c>
      <c r="AE8" s="115" t="s">
        <v>147</v>
      </c>
      <c r="AF8" s="115" t="s">
        <v>122</v>
      </c>
      <c r="AG8" s="115" t="s">
        <v>123</v>
      </c>
      <c r="AH8" s="115" t="s">
        <v>129</v>
      </c>
      <c r="AI8" s="115" t="s">
        <v>130</v>
      </c>
      <c r="AJ8" s="115" t="s">
        <v>131</v>
      </c>
      <c r="AK8" s="115" t="s">
        <v>150</v>
      </c>
      <c r="AL8" s="115" t="s">
        <v>151</v>
      </c>
      <c r="AM8" s="115" t="s">
        <v>10</v>
      </c>
      <c r="AN8" s="115" t="s">
        <v>4</v>
      </c>
      <c r="AO8" s="115" t="s">
        <v>20</v>
      </c>
      <c r="AP8" s="115" t="s">
        <v>3</v>
      </c>
      <c r="AQ8" s="115" t="s">
        <v>46</v>
      </c>
      <c r="AR8" s="137"/>
      <c r="AS8" s="115" t="s">
        <v>124</v>
      </c>
      <c r="AT8" s="115" t="s">
        <v>125</v>
      </c>
      <c r="AU8" s="115" t="s">
        <v>132</v>
      </c>
      <c r="AV8" s="115" t="s">
        <v>154</v>
      </c>
      <c r="AW8" s="115" t="s">
        <v>153</v>
      </c>
      <c r="AX8" s="115" t="s">
        <v>11</v>
      </c>
      <c r="AY8" s="155" t="s">
        <v>110</v>
      </c>
      <c r="AZ8" s="115" t="s">
        <v>2</v>
      </c>
      <c r="BA8" s="114" t="s">
        <v>60</v>
      </c>
      <c r="BB8" s="114"/>
      <c r="BC8" s="114"/>
      <c r="BD8" s="114"/>
      <c r="BE8" s="114"/>
      <c r="BF8" s="114"/>
      <c r="BG8" s="115" t="s">
        <v>75</v>
      </c>
      <c r="BH8" s="115" t="s">
        <v>76</v>
      </c>
      <c r="BI8" s="115" t="s">
        <v>35</v>
      </c>
      <c r="BJ8" s="115" t="s">
        <v>36</v>
      </c>
      <c r="BK8" s="115" t="s">
        <v>77</v>
      </c>
      <c r="BL8" s="115" t="s">
        <v>78</v>
      </c>
      <c r="BM8" s="115" t="s">
        <v>37</v>
      </c>
      <c r="BN8" s="115" t="s">
        <v>38</v>
      </c>
      <c r="BO8" s="115" t="s">
        <v>69</v>
      </c>
      <c r="BP8" s="115" t="s">
        <v>47</v>
      </c>
      <c r="BQ8" s="115" t="s">
        <v>44</v>
      </c>
      <c r="BR8" s="115" t="s">
        <v>43</v>
      </c>
      <c r="BS8" s="114" t="s">
        <v>168</v>
      </c>
      <c r="BT8" s="114"/>
      <c r="BU8" s="114"/>
      <c r="BV8" s="114"/>
      <c r="BW8" s="114"/>
      <c r="BX8" s="127"/>
      <c r="BY8" s="127"/>
      <c r="BZ8" s="124" t="s">
        <v>97</v>
      </c>
      <c r="CA8" s="124"/>
      <c r="CB8" s="124"/>
      <c r="CC8" s="115" t="s">
        <v>71</v>
      </c>
      <c r="CD8" s="115" t="s">
        <v>5</v>
      </c>
      <c r="CE8" s="129" t="s">
        <v>107</v>
      </c>
      <c r="CF8" s="115" t="s">
        <v>6</v>
      </c>
      <c r="CG8" s="115" t="s">
        <v>53</v>
      </c>
      <c r="CH8" s="114" t="s">
        <v>185</v>
      </c>
      <c r="CI8" s="114"/>
      <c r="CJ8" s="114"/>
      <c r="CK8" s="114"/>
      <c r="CL8" s="114"/>
      <c r="CM8" s="114"/>
      <c r="CN8" s="114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 t="s">
        <v>108</v>
      </c>
      <c r="DG8" s="115" t="s">
        <v>7</v>
      </c>
      <c r="DH8" s="115" t="s">
        <v>109</v>
      </c>
      <c r="DI8" s="125" t="s">
        <v>14</v>
      </c>
    </row>
    <row r="9" spans="1:147" s="30" customFormat="1" ht="151.5" customHeight="1">
      <c r="A9" s="133"/>
      <c r="B9" s="124"/>
      <c r="C9" s="124"/>
      <c r="D9" s="115"/>
      <c r="E9" s="115"/>
      <c r="F9" s="115"/>
      <c r="G9" s="115"/>
      <c r="H9" s="115"/>
      <c r="I9" s="115"/>
      <c r="J9" s="128"/>
      <c r="K9" s="115"/>
      <c r="L9" s="115"/>
      <c r="M9" s="115"/>
      <c r="N9" s="128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37"/>
      <c r="AP9" s="115"/>
      <c r="AQ9" s="115"/>
      <c r="AR9" s="137"/>
      <c r="AS9" s="115"/>
      <c r="AT9" s="115"/>
      <c r="AU9" s="115"/>
      <c r="AV9" s="115"/>
      <c r="AW9" s="115"/>
      <c r="AX9" s="115"/>
      <c r="AY9" s="155"/>
      <c r="AZ9" s="115"/>
      <c r="BA9" s="31" t="s">
        <v>39</v>
      </c>
      <c r="BB9" s="31" t="s">
        <v>40</v>
      </c>
      <c r="BC9" s="31" t="s">
        <v>12</v>
      </c>
      <c r="BD9" s="31" t="s">
        <v>1</v>
      </c>
      <c r="BE9" s="31" t="s">
        <v>155</v>
      </c>
      <c r="BF9" s="31" t="s">
        <v>41</v>
      </c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31" t="s">
        <v>48</v>
      </c>
      <c r="BT9" s="31" t="s">
        <v>49</v>
      </c>
      <c r="BU9" s="31" t="s">
        <v>50</v>
      </c>
      <c r="BV9" s="31" t="s">
        <v>51</v>
      </c>
      <c r="BW9" s="31" t="s">
        <v>52</v>
      </c>
      <c r="BX9" s="128"/>
      <c r="BY9" s="128"/>
      <c r="BZ9" s="31" t="s">
        <v>58</v>
      </c>
      <c r="CA9" s="31" t="s">
        <v>126</v>
      </c>
      <c r="CB9" s="31" t="s">
        <v>34</v>
      </c>
      <c r="CC9" s="115"/>
      <c r="CD9" s="115"/>
      <c r="CE9" s="129"/>
      <c r="CF9" s="115"/>
      <c r="CG9" s="115"/>
      <c r="CH9" s="31" t="s">
        <v>217</v>
      </c>
      <c r="CI9" s="31" t="s">
        <v>102</v>
      </c>
      <c r="CJ9" s="31" t="s">
        <v>54</v>
      </c>
      <c r="CK9" s="31" t="s">
        <v>55</v>
      </c>
      <c r="CL9" s="31" t="s">
        <v>101</v>
      </c>
      <c r="CM9" s="31" t="s">
        <v>166</v>
      </c>
      <c r="CN9" s="31" t="s">
        <v>103</v>
      </c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25"/>
    </row>
    <row r="10" spans="1:147" s="30" customFormat="1" ht="34.5" customHeight="1" thickBot="1">
      <c r="A10" s="133"/>
      <c r="B10" s="124"/>
      <c r="C10" s="124"/>
      <c r="D10" s="70">
        <v>1</v>
      </c>
      <c r="E10" s="70">
        <v>2</v>
      </c>
      <c r="F10" s="33">
        <v>3</v>
      </c>
      <c r="G10" s="33">
        <v>4</v>
      </c>
      <c r="H10" s="33">
        <v>5</v>
      </c>
      <c r="I10" s="33">
        <v>6</v>
      </c>
      <c r="J10" s="33">
        <v>7</v>
      </c>
      <c r="K10" s="33">
        <v>8</v>
      </c>
      <c r="L10" s="33">
        <v>9</v>
      </c>
      <c r="M10" s="33">
        <v>10</v>
      </c>
      <c r="N10" s="33">
        <v>11</v>
      </c>
      <c r="O10" s="33">
        <v>12</v>
      </c>
      <c r="P10" s="33">
        <v>13</v>
      </c>
      <c r="Q10" s="33">
        <v>14</v>
      </c>
      <c r="R10" s="33">
        <v>15</v>
      </c>
      <c r="S10" s="33">
        <v>16</v>
      </c>
      <c r="T10" s="33">
        <v>17</v>
      </c>
      <c r="U10" s="33">
        <v>18</v>
      </c>
      <c r="V10" s="33">
        <v>19</v>
      </c>
      <c r="W10" s="33">
        <v>20</v>
      </c>
      <c r="X10" s="33">
        <v>21</v>
      </c>
      <c r="Y10" s="33">
        <v>22</v>
      </c>
      <c r="Z10" s="33">
        <v>23</v>
      </c>
      <c r="AA10" s="33">
        <v>24</v>
      </c>
      <c r="AB10" s="33">
        <v>25</v>
      </c>
      <c r="AC10" s="33">
        <v>26</v>
      </c>
      <c r="AD10" s="33">
        <v>27</v>
      </c>
      <c r="AE10" s="33">
        <v>28</v>
      </c>
      <c r="AF10" s="33">
        <v>29</v>
      </c>
      <c r="AG10" s="33">
        <v>30</v>
      </c>
      <c r="AH10" s="33">
        <v>31</v>
      </c>
      <c r="AI10" s="33">
        <v>32</v>
      </c>
      <c r="AJ10" s="33">
        <v>33</v>
      </c>
      <c r="AK10" s="33">
        <v>34</v>
      </c>
      <c r="AL10" s="33">
        <v>35</v>
      </c>
      <c r="AM10" s="33">
        <v>36</v>
      </c>
      <c r="AN10" s="33">
        <v>37</v>
      </c>
      <c r="AO10" s="33">
        <v>38</v>
      </c>
      <c r="AP10" s="33">
        <v>39</v>
      </c>
      <c r="AQ10" s="33">
        <v>40</v>
      </c>
      <c r="AR10" s="33">
        <v>41</v>
      </c>
      <c r="AS10" s="33">
        <v>42</v>
      </c>
      <c r="AT10" s="33">
        <v>43</v>
      </c>
      <c r="AU10" s="33">
        <v>44</v>
      </c>
      <c r="AV10" s="33">
        <v>45</v>
      </c>
      <c r="AW10" s="33">
        <v>46</v>
      </c>
      <c r="AX10" s="33">
        <v>47</v>
      </c>
      <c r="AY10" s="33">
        <v>48</v>
      </c>
      <c r="AZ10" s="33">
        <v>49</v>
      </c>
      <c r="BA10" s="33">
        <v>50</v>
      </c>
      <c r="BB10" s="33">
        <v>51</v>
      </c>
      <c r="BC10" s="33">
        <v>52</v>
      </c>
      <c r="BD10" s="33">
        <v>53</v>
      </c>
      <c r="BE10" s="33">
        <v>54</v>
      </c>
      <c r="BF10" s="33">
        <v>55</v>
      </c>
      <c r="BG10" s="33">
        <v>56</v>
      </c>
      <c r="BH10" s="33">
        <v>57</v>
      </c>
      <c r="BI10" s="33">
        <v>58</v>
      </c>
      <c r="BJ10" s="33">
        <v>59</v>
      </c>
      <c r="BK10" s="33">
        <v>60</v>
      </c>
      <c r="BL10" s="33">
        <v>61</v>
      </c>
      <c r="BM10" s="33">
        <v>62</v>
      </c>
      <c r="BN10" s="33">
        <v>63</v>
      </c>
      <c r="BO10" s="33">
        <v>64</v>
      </c>
      <c r="BP10" s="33">
        <v>65</v>
      </c>
      <c r="BQ10" s="33">
        <v>66</v>
      </c>
      <c r="BR10" s="33">
        <v>67</v>
      </c>
      <c r="BS10" s="33">
        <v>68</v>
      </c>
      <c r="BT10" s="33">
        <v>69</v>
      </c>
      <c r="BU10" s="33">
        <v>70</v>
      </c>
      <c r="BV10" s="33">
        <v>71</v>
      </c>
      <c r="BW10" s="33">
        <v>72</v>
      </c>
      <c r="BX10" s="33">
        <v>73</v>
      </c>
      <c r="BY10" s="33">
        <v>74</v>
      </c>
      <c r="BZ10" s="33">
        <v>75</v>
      </c>
      <c r="CA10" s="33">
        <v>76</v>
      </c>
      <c r="CB10" s="33">
        <v>77</v>
      </c>
      <c r="CC10" s="33">
        <v>78</v>
      </c>
      <c r="CD10" s="33">
        <v>79</v>
      </c>
      <c r="CE10" s="33">
        <v>80</v>
      </c>
      <c r="CF10" s="33">
        <v>81</v>
      </c>
      <c r="CG10" s="33">
        <v>82</v>
      </c>
      <c r="CH10" s="33">
        <v>83</v>
      </c>
      <c r="CI10" s="33">
        <v>84</v>
      </c>
      <c r="CJ10" s="33">
        <v>85</v>
      </c>
      <c r="CK10" s="33">
        <v>86</v>
      </c>
      <c r="CL10" s="33">
        <v>87</v>
      </c>
      <c r="CM10" s="33">
        <v>88</v>
      </c>
      <c r="CN10" s="33">
        <v>89</v>
      </c>
      <c r="CO10" s="33">
        <v>90</v>
      </c>
      <c r="CP10" s="33">
        <v>91</v>
      </c>
      <c r="CQ10" s="33">
        <v>92</v>
      </c>
      <c r="CR10" s="33">
        <v>93</v>
      </c>
      <c r="CS10" s="33">
        <v>94</v>
      </c>
      <c r="CT10" s="33">
        <v>95</v>
      </c>
      <c r="CU10" s="33">
        <v>96</v>
      </c>
      <c r="CV10" s="33">
        <v>97</v>
      </c>
      <c r="CW10" s="33">
        <v>98</v>
      </c>
      <c r="CX10" s="33">
        <v>99</v>
      </c>
      <c r="CY10" s="33">
        <v>100</v>
      </c>
      <c r="CZ10" s="33">
        <v>101</v>
      </c>
      <c r="DA10" s="33">
        <v>102</v>
      </c>
      <c r="DB10" s="33">
        <v>103</v>
      </c>
      <c r="DC10" s="33">
        <v>104</v>
      </c>
      <c r="DD10" s="33">
        <v>105</v>
      </c>
      <c r="DE10" s="33">
        <v>106</v>
      </c>
      <c r="DF10" s="33">
        <v>107</v>
      </c>
      <c r="DG10" s="33">
        <v>108</v>
      </c>
      <c r="DH10" s="33">
        <v>109</v>
      </c>
      <c r="DI10" s="58">
        <v>110</v>
      </c>
    </row>
    <row r="11" spans="1:147" s="45" customFormat="1" ht="29.25" customHeight="1">
      <c r="A11" s="38">
        <v>1</v>
      </c>
      <c r="B11" s="156" t="s">
        <v>19</v>
      </c>
      <c r="C11" s="156"/>
      <c r="D11" s="83">
        <f>D12+D23+D24</f>
        <v>67.25</v>
      </c>
      <c r="E11" s="83">
        <f>E12+E23+E24</f>
        <v>65</v>
      </c>
      <c r="F11" s="83">
        <f t="shared" ref="F11:BQ11" si="0">F12+F23+F24</f>
        <v>17</v>
      </c>
      <c r="G11" s="83">
        <f t="shared" si="0"/>
        <v>1</v>
      </c>
      <c r="H11" s="83">
        <f t="shared" si="0"/>
        <v>0</v>
      </c>
      <c r="I11" s="83">
        <f t="shared" si="0"/>
        <v>1</v>
      </c>
      <c r="J11" s="83">
        <f t="shared" si="0"/>
        <v>0</v>
      </c>
      <c r="K11" s="83">
        <f t="shared" si="0"/>
        <v>5</v>
      </c>
      <c r="L11" s="83">
        <f t="shared" si="0"/>
        <v>0</v>
      </c>
      <c r="M11" s="83">
        <f t="shared" si="0"/>
        <v>22</v>
      </c>
      <c r="N11" s="83">
        <f t="shared" si="0"/>
        <v>0</v>
      </c>
      <c r="O11" s="83">
        <f t="shared" si="0"/>
        <v>27</v>
      </c>
      <c r="P11" s="83">
        <f t="shared" si="0"/>
        <v>7</v>
      </c>
      <c r="Q11" s="83">
        <f t="shared" si="0"/>
        <v>7</v>
      </c>
      <c r="R11" s="83">
        <f t="shared" si="0"/>
        <v>2</v>
      </c>
      <c r="S11" s="83">
        <f t="shared" si="0"/>
        <v>5</v>
      </c>
      <c r="T11" s="83">
        <f>T12+T23+T24</f>
        <v>0</v>
      </c>
      <c r="U11" s="83">
        <f>U12+U23+U24</f>
        <v>13</v>
      </c>
      <c r="V11" s="83">
        <f t="shared" si="0"/>
        <v>14</v>
      </c>
      <c r="W11" s="83">
        <f t="shared" si="0"/>
        <v>18</v>
      </c>
      <c r="X11" s="83">
        <f t="shared" si="0"/>
        <v>15</v>
      </c>
      <c r="Y11" s="83">
        <f t="shared" si="0"/>
        <v>0</v>
      </c>
      <c r="Z11" s="83">
        <f t="shared" si="0"/>
        <v>1</v>
      </c>
      <c r="AA11" s="83">
        <f t="shared" si="0"/>
        <v>1</v>
      </c>
      <c r="AB11" s="83">
        <f t="shared" si="0"/>
        <v>4</v>
      </c>
      <c r="AC11" s="83">
        <f t="shared" si="0"/>
        <v>12</v>
      </c>
      <c r="AD11" s="83">
        <f t="shared" si="0"/>
        <v>16</v>
      </c>
      <c r="AE11" s="83">
        <f t="shared" si="0"/>
        <v>2</v>
      </c>
      <c r="AF11" s="83">
        <f t="shared" si="0"/>
        <v>38</v>
      </c>
      <c r="AG11" s="83">
        <f t="shared" si="0"/>
        <v>2</v>
      </c>
      <c r="AH11" s="83">
        <f t="shared" si="0"/>
        <v>5</v>
      </c>
      <c r="AI11" s="83">
        <f t="shared" si="0"/>
        <v>10</v>
      </c>
      <c r="AJ11" s="83">
        <f t="shared" si="0"/>
        <v>10</v>
      </c>
      <c r="AK11" s="83">
        <f t="shared" si="0"/>
        <v>61</v>
      </c>
      <c r="AL11" s="83">
        <f t="shared" si="0"/>
        <v>0</v>
      </c>
      <c r="AM11" s="83">
        <f t="shared" si="0"/>
        <v>4</v>
      </c>
      <c r="AN11" s="83">
        <f t="shared" si="0"/>
        <v>0</v>
      </c>
      <c r="AO11" s="83">
        <f t="shared" si="0"/>
        <v>0</v>
      </c>
      <c r="AP11" s="83">
        <f t="shared" si="0"/>
        <v>0</v>
      </c>
      <c r="AQ11" s="83">
        <f t="shared" si="0"/>
        <v>0</v>
      </c>
      <c r="AR11" s="83">
        <f t="shared" si="0"/>
        <v>46</v>
      </c>
      <c r="AS11" s="83">
        <f t="shared" si="0"/>
        <v>0</v>
      </c>
      <c r="AT11" s="83">
        <f t="shared" si="0"/>
        <v>0</v>
      </c>
      <c r="AU11" s="83">
        <f t="shared" si="0"/>
        <v>0</v>
      </c>
      <c r="AV11" s="83">
        <f t="shared" si="0"/>
        <v>0</v>
      </c>
      <c r="AW11" s="83">
        <f t="shared" si="0"/>
        <v>1</v>
      </c>
      <c r="AX11" s="83">
        <f t="shared" si="0"/>
        <v>0</v>
      </c>
      <c r="AY11" s="83">
        <f t="shared" si="0"/>
        <v>0</v>
      </c>
      <c r="AZ11" s="83">
        <f t="shared" si="0"/>
        <v>0</v>
      </c>
      <c r="BA11" s="83">
        <f t="shared" si="0"/>
        <v>1</v>
      </c>
      <c r="BB11" s="83">
        <f t="shared" si="0"/>
        <v>0</v>
      </c>
      <c r="BC11" s="83">
        <f t="shared" si="0"/>
        <v>0</v>
      </c>
      <c r="BD11" s="83">
        <f t="shared" si="0"/>
        <v>0</v>
      </c>
      <c r="BE11" s="83">
        <f t="shared" si="0"/>
        <v>0</v>
      </c>
      <c r="BF11" s="83">
        <f t="shared" si="0"/>
        <v>1</v>
      </c>
      <c r="BG11" s="83">
        <f t="shared" si="0"/>
        <v>0</v>
      </c>
      <c r="BH11" s="83">
        <f t="shared" si="0"/>
        <v>0</v>
      </c>
      <c r="BI11" s="83">
        <f t="shared" si="0"/>
        <v>0</v>
      </c>
      <c r="BJ11" s="83">
        <f t="shared" si="0"/>
        <v>0</v>
      </c>
      <c r="BK11" s="83">
        <f t="shared" si="0"/>
        <v>0</v>
      </c>
      <c r="BL11" s="83">
        <f t="shared" si="0"/>
        <v>0</v>
      </c>
      <c r="BM11" s="83">
        <f t="shared" si="0"/>
        <v>0</v>
      </c>
      <c r="BN11" s="83">
        <f t="shared" si="0"/>
        <v>0</v>
      </c>
      <c r="BO11" s="83">
        <f t="shared" si="0"/>
        <v>0</v>
      </c>
      <c r="BP11" s="83">
        <f t="shared" si="0"/>
        <v>2</v>
      </c>
      <c r="BQ11" s="83">
        <f t="shared" si="0"/>
        <v>1</v>
      </c>
      <c r="BR11" s="83">
        <f t="shared" ref="BR11:DI11" si="1">BR12+BR23+BR24</f>
        <v>0</v>
      </c>
      <c r="BS11" s="83">
        <f t="shared" si="1"/>
        <v>0</v>
      </c>
      <c r="BT11" s="83">
        <f t="shared" si="1"/>
        <v>0</v>
      </c>
      <c r="BU11" s="83">
        <f t="shared" si="1"/>
        <v>0</v>
      </c>
      <c r="BV11" s="83">
        <f t="shared" si="1"/>
        <v>0</v>
      </c>
      <c r="BW11" s="83">
        <f t="shared" si="1"/>
        <v>0</v>
      </c>
      <c r="BX11" s="83">
        <f t="shared" si="1"/>
        <v>0</v>
      </c>
      <c r="BY11" s="83">
        <f t="shared" si="1"/>
        <v>0</v>
      </c>
      <c r="BZ11" s="83">
        <f t="shared" si="1"/>
        <v>0</v>
      </c>
      <c r="CA11" s="83">
        <f t="shared" si="1"/>
        <v>0</v>
      </c>
      <c r="CB11" s="83">
        <f t="shared" si="1"/>
        <v>0</v>
      </c>
      <c r="CC11" s="83">
        <f t="shared" si="1"/>
        <v>0</v>
      </c>
      <c r="CD11" s="83">
        <f t="shared" si="1"/>
        <v>0</v>
      </c>
      <c r="CE11" s="83">
        <f t="shared" si="1"/>
        <v>0</v>
      </c>
      <c r="CF11" s="83">
        <f t="shared" si="1"/>
        <v>0</v>
      </c>
      <c r="CG11" s="83">
        <f t="shared" si="1"/>
        <v>4</v>
      </c>
      <c r="CH11" s="83">
        <f t="shared" si="1"/>
        <v>0</v>
      </c>
      <c r="CI11" s="83">
        <f t="shared" si="1"/>
        <v>2</v>
      </c>
      <c r="CJ11" s="83">
        <f t="shared" si="1"/>
        <v>0</v>
      </c>
      <c r="CK11" s="83">
        <f t="shared" si="1"/>
        <v>2</v>
      </c>
      <c r="CL11" s="83">
        <f t="shared" si="1"/>
        <v>0</v>
      </c>
      <c r="CM11" s="83">
        <f t="shared" si="1"/>
        <v>0</v>
      </c>
      <c r="CN11" s="83">
        <f t="shared" si="1"/>
        <v>0</v>
      </c>
      <c r="CO11" s="83">
        <f t="shared" si="1"/>
        <v>1</v>
      </c>
      <c r="CP11" s="83">
        <f t="shared" si="1"/>
        <v>0</v>
      </c>
      <c r="CQ11" s="83">
        <f t="shared" si="1"/>
        <v>0</v>
      </c>
      <c r="CR11" s="83">
        <f t="shared" si="1"/>
        <v>0</v>
      </c>
      <c r="CS11" s="83">
        <f t="shared" si="1"/>
        <v>0</v>
      </c>
      <c r="CT11" s="83">
        <f t="shared" si="1"/>
        <v>0</v>
      </c>
      <c r="CU11" s="83">
        <f t="shared" si="1"/>
        <v>0</v>
      </c>
      <c r="CV11" s="83">
        <f t="shared" si="1"/>
        <v>0</v>
      </c>
      <c r="CW11" s="83">
        <f t="shared" si="1"/>
        <v>0</v>
      </c>
      <c r="CX11" s="83">
        <f t="shared" si="1"/>
        <v>0</v>
      </c>
      <c r="CY11" s="83">
        <f t="shared" si="1"/>
        <v>0</v>
      </c>
      <c r="CZ11" s="83">
        <f t="shared" si="1"/>
        <v>0</v>
      </c>
      <c r="DA11" s="83">
        <f t="shared" si="1"/>
        <v>0</v>
      </c>
      <c r="DB11" s="83">
        <f t="shared" si="1"/>
        <v>0</v>
      </c>
      <c r="DC11" s="83">
        <f t="shared" si="1"/>
        <v>0</v>
      </c>
      <c r="DD11" s="83">
        <f t="shared" si="1"/>
        <v>0</v>
      </c>
      <c r="DE11" s="83">
        <f t="shared" si="1"/>
        <v>0</v>
      </c>
      <c r="DF11" s="83">
        <f t="shared" si="1"/>
        <v>0</v>
      </c>
      <c r="DG11" s="83">
        <f t="shared" si="1"/>
        <v>0</v>
      </c>
      <c r="DH11" s="83">
        <f t="shared" si="1"/>
        <v>0</v>
      </c>
      <c r="DI11" s="83">
        <f t="shared" si="1"/>
        <v>0</v>
      </c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</row>
    <row r="12" spans="1:147" s="44" customFormat="1" ht="31.5" customHeight="1">
      <c r="A12" s="38">
        <v>2</v>
      </c>
      <c r="B12" s="152" t="s">
        <v>16</v>
      </c>
      <c r="C12" s="152"/>
      <c r="D12" s="83">
        <f>D13+D14+D15+D16+D17+D18+D19+D20+D21+D22</f>
        <v>40</v>
      </c>
      <c r="E12" s="83">
        <f>E13+E14+E15+E16+E17+E18+E19+E20+E21+E22</f>
        <v>38</v>
      </c>
      <c r="F12" s="83">
        <f t="shared" ref="F12:BQ12" si="2">F13+F14+F15+F16+F17+F18+F19+F20+F21+F22</f>
        <v>5</v>
      </c>
      <c r="G12" s="83">
        <f t="shared" si="2"/>
        <v>1</v>
      </c>
      <c r="H12" s="83">
        <f t="shared" si="2"/>
        <v>0</v>
      </c>
      <c r="I12" s="83">
        <f t="shared" si="2"/>
        <v>0</v>
      </c>
      <c r="J12" s="83">
        <f t="shared" si="2"/>
        <v>0</v>
      </c>
      <c r="K12" s="83">
        <f t="shared" si="2"/>
        <v>3</v>
      </c>
      <c r="L12" s="83">
        <f t="shared" si="2"/>
        <v>0</v>
      </c>
      <c r="M12" s="83">
        <f t="shared" si="2"/>
        <v>13</v>
      </c>
      <c r="N12" s="83">
        <f t="shared" si="2"/>
        <v>0</v>
      </c>
      <c r="O12" s="83">
        <f t="shared" si="2"/>
        <v>18</v>
      </c>
      <c r="P12" s="83">
        <f t="shared" si="2"/>
        <v>6</v>
      </c>
      <c r="Q12" s="83">
        <f t="shared" si="2"/>
        <v>1</v>
      </c>
      <c r="R12" s="83">
        <f t="shared" si="2"/>
        <v>0</v>
      </c>
      <c r="S12" s="83">
        <f t="shared" si="2"/>
        <v>0</v>
      </c>
      <c r="T12" s="83">
        <f t="shared" si="2"/>
        <v>0</v>
      </c>
      <c r="U12" s="83">
        <f t="shared" si="2"/>
        <v>3</v>
      </c>
      <c r="V12" s="83">
        <f t="shared" si="2"/>
        <v>12</v>
      </c>
      <c r="W12" s="83">
        <f t="shared" si="2"/>
        <v>9</v>
      </c>
      <c r="X12" s="83">
        <f t="shared" si="2"/>
        <v>14</v>
      </c>
      <c r="Y12" s="83">
        <f t="shared" si="2"/>
        <v>0</v>
      </c>
      <c r="Z12" s="83">
        <f t="shared" si="2"/>
        <v>1</v>
      </c>
      <c r="AA12" s="83">
        <f t="shared" si="2"/>
        <v>1</v>
      </c>
      <c r="AB12" s="83">
        <f t="shared" si="2"/>
        <v>4</v>
      </c>
      <c r="AC12" s="83">
        <f t="shared" si="2"/>
        <v>12</v>
      </c>
      <c r="AD12" s="83">
        <f t="shared" si="2"/>
        <v>16</v>
      </c>
      <c r="AE12" s="83">
        <f t="shared" si="2"/>
        <v>2</v>
      </c>
      <c r="AF12" s="83">
        <f t="shared" si="2"/>
        <v>34</v>
      </c>
      <c r="AG12" s="83">
        <f t="shared" si="2"/>
        <v>0</v>
      </c>
      <c r="AH12" s="83">
        <f t="shared" si="2"/>
        <v>4</v>
      </c>
      <c r="AI12" s="83">
        <f t="shared" si="2"/>
        <v>0</v>
      </c>
      <c r="AJ12" s="83">
        <f t="shared" si="2"/>
        <v>0</v>
      </c>
      <c r="AK12" s="83">
        <f t="shared" si="2"/>
        <v>38</v>
      </c>
      <c r="AL12" s="83">
        <f t="shared" si="2"/>
        <v>0</v>
      </c>
      <c r="AM12" s="83">
        <f t="shared" si="2"/>
        <v>0</v>
      </c>
      <c r="AN12" s="83">
        <f t="shared" si="2"/>
        <v>0</v>
      </c>
      <c r="AO12" s="83">
        <f t="shared" si="2"/>
        <v>0</v>
      </c>
      <c r="AP12" s="83">
        <f t="shared" si="2"/>
        <v>0</v>
      </c>
      <c r="AQ12" s="83">
        <f t="shared" si="2"/>
        <v>0</v>
      </c>
      <c r="AR12" s="83">
        <f t="shared" si="2"/>
        <v>38</v>
      </c>
      <c r="AS12" s="83">
        <f t="shared" si="2"/>
        <v>0</v>
      </c>
      <c r="AT12" s="83">
        <f t="shared" si="2"/>
        <v>0</v>
      </c>
      <c r="AU12" s="83">
        <f t="shared" si="2"/>
        <v>0</v>
      </c>
      <c r="AV12" s="83">
        <f t="shared" si="2"/>
        <v>0</v>
      </c>
      <c r="AW12" s="83">
        <f t="shared" si="2"/>
        <v>1</v>
      </c>
      <c r="AX12" s="83">
        <f t="shared" si="2"/>
        <v>0</v>
      </c>
      <c r="AY12" s="83">
        <f t="shared" si="2"/>
        <v>0</v>
      </c>
      <c r="AZ12" s="83">
        <f t="shared" si="2"/>
        <v>0</v>
      </c>
      <c r="BA12" s="83">
        <f t="shared" si="2"/>
        <v>1</v>
      </c>
      <c r="BB12" s="83">
        <f t="shared" si="2"/>
        <v>0</v>
      </c>
      <c r="BC12" s="83">
        <f t="shared" si="2"/>
        <v>0</v>
      </c>
      <c r="BD12" s="83">
        <f t="shared" si="2"/>
        <v>0</v>
      </c>
      <c r="BE12" s="83">
        <f t="shared" si="2"/>
        <v>0</v>
      </c>
      <c r="BF12" s="83">
        <f t="shared" si="2"/>
        <v>1</v>
      </c>
      <c r="BG12" s="83">
        <f t="shared" si="2"/>
        <v>0</v>
      </c>
      <c r="BH12" s="83">
        <f t="shared" si="2"/>
        <v>0</v>
      </c>
      <c r="BI12" s="83">
        <f t="shared" si="2"/>
        <v>0</v>
      </c>
      <c r="BJ12" s="83">
        <f t="shared" si="2"/>
        <v>0</v>
      </c>
      <c r="BK12" s="83">
        <f t="shared" si="2"/>
        <v>0</v>
      </c>
      <c r="BL12" s="83">
        <f t="shared" si="2"/>
        <v>0</v>
      </c>
      <c r="BM12" s="83">
        <f t="shared" si="2"/>
        <v>0</v>
      </c>
      <c r="BN12" s="83">
        <f t="shared" si="2"/>
        <v>0</v>
      </c>
      <c r="BO12" s="83">
        <f t="shared" si="2"/>
        <v>0</v>
      </c>
      <c r="BP12" s="83">
        <f t="shared" si="2"/>
        <v>2</v>
      </c>
      <c r="BQ12" s="83">
        <f t="shared" si="2"/>
        <v>1</v>
      </c>
      <c r="BR12" s="83">
        <f t="shared" ref="BR12:DI12" si="3">BR13+BR14+BR15+BR16+BR17+BR18+BR19+BR20+BR21+BR22</f>
        <v>0</v>
      </c>
      <c r="BS12" s="83">
        <f t="shared" si="3"/>
        <v>0</v>
      </c>
      <c r="BT12" s="83">
        <f t="shared" si="3"/>
        <v>0</v>
      </c>
      <c r="BU12" s="83">
        <f t="shared" si="3"/>
        <v>0</v>
      </c>
      <c r="BV12" s="83">
        <f t="shared" si="3"/>
        <v>0</v>
      </c>
      <c r="BW12" s="83">
        <f t="shared" si="3"/>
        <v>0</v>
      </c>
      <c r="BX12" s="83">
        <f t="shared" si="3"/>
        <v>0</v>
      </c>
      <c r="BY12" s="83">
        <f t="shared" si="3"/>
        <v>0</v>
      </c>
      <c r="BZ12" s="83">
        <f t="shared" si="3"/>
        <v>0</v>
      </c>
      <c r="CA12" s="83">
        <f t="shared" si="3"/>
        <v>0</v>
      </c>
      <c r="CB12" s="83">
        <f t="shared" si="3"/>
        <v>0</v>
      </c>
      <c r="CC12" s="83">
        <f t="shared" si="3"/>
        <v>0</v>
      </c>
      <c r="CD12" s="83">
        <f t="shared" si="3"/>
        <v>0</v>
      </c>
      <c r="CE12" s="83">
        <f t="shared" si="3"/>
        <v>0</v>
      </c>
      <c r="CF12" s="83">
        <f t="shared" si="3"/>
        <v>0</v>
      </c>
      <c r="CG12" s="83">
        <f t="shared" si="3"/>
        <v>2</v>
      </c>
      <c r="CH12" s="83">
        <f t="shared" si="3"/>
        <v>0</v>
      </c>
      <c r="CI12" s="83">
        <f t="shared" si="3"/>
        <v>1</v>
      </c>
      <c r="CJ12" s="83">
        <f t="shared" si="3"/>
        <v>0</v>
      </c>
      <c r="CK12" s="83">
        <f t="shared" si="3"/>
        <v>1</v>
      </c>
      <c r="CL12" s="83">
        <f t="shared" si="3"/>
        <v>0</v>
      </c>
      <c r="CM12" s="83">
        <f t="shared" si="3"/>
        <v>0</v>
      </c>
      <c r="CN12" s="83">
        <f t="shared" si="3"/>
        <v>0</v>
      </c>
      <c r="CO12" s="83">
        <f t="shared" si="3"/>
        <v>1</v>
      </c>
      <c r="CP12" s="83">
        <f t="shared" si="3"/>
        <v>0</v>
      </c>
      <c r="CQ12" s="83">
        <f t="shared" si="3"/>
        <v>0</v>
      </c>
      <c r="CR12" s="83">
        <f t="shared" si="3"/>
        <v>0</v>
      </c>
      <c r="CS12" s="83">
        <f t="shared" si="3"/>
        <v>0</v>
      </c>
      <c r="CT12" s="83">
        <f t="shared" si="3"/>
        <v>0</v>
      </c>
      <c r="CU12" s="83">
        <f t="shared" si="3"/>
        <v>0</v>
      </c>
      <c r="CV12" s="83">
        <f t="shared" si="3"/>
        <v>0</v>
      </c>
      <c r="CW12" s="83">
        <f t="shared" si="3"/>
        <v>0</v>
      </c>
      <c r="CX12" s="83">
        <f t="shared" si="3"/>
        <v>0</v>
      </c>
      <c r="CY12" s="83">
        <f t="shared" si="3"/>
        <v>0</v>
      </c>
      <c r="CZ12" s="83">
        <f t="shared" si="3"/>
        <v>0</v>
      </c>
      <c r="DA12" s="83">
        <f t="shared" si="3"/>
        <v>0</v>
      </c>
      <c r="DB12" s="83">
        <f t="shared" si="3"/>
        <v>0</v>
      </c>
      <c r="DC12" s="83">
        <f t="shared" si="3"/>
        <v>0</v>
      </c>
      <c r="DD12" s="83">
        <f t="shared" si="3"/>
        <v>0</v>
      </c>
      <c r="DE12" s="83">
        <f t="shared" si="3"/>
        <v>0</v>
      </c>
      <c r="DF12" s="83">
        <f t="shared" si="3"/>
        <v>0</v>
      </c>
      <c r="DG12" s="83">
        <f t="shared" si="3"/>
        <v>0</v>
      </c>
      <c r="DH12" s="83">
        <f t="shared" si="3"/>
        <v>0</v>
      </c>
      <c r="DI12" s="83">
        <f t="shared" si="3"/>
        <v>0</v>
      </c>
    </row>
    <row r="13" spans="1:147" ht="37.5" customHeight="1">
      <c r="A13" s="38">
        <v>3</v>
      </c>
      <c r="B13" s="157" t="s">
        <v>24</v>
      </c>
      <c r="C13" s="32" t="s">
        <v>25</v>
      </c>
      <c r="D13" s="108">
        <v>1</v>
      </c>
      <c r="E13" s="108"/>
      <c r="F13" s="108"/>
      <c r="G13" s="108"/>
      <c r="H13" s="108"/>
      <c r="I13" s="108"/>
      <c r="J13" s="108"/>
      <c r="K13" s="108">
        <v>1</v>
      </c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9"/>
    </row>
    <row r="14" spans="1:147" ht="45.75" customHeight="1">
      <c r="A14" s="38">
        <v>4</v>
      </c>
      <c r="B14" s="158"/>
      <c r="C14" s="32" t="s">
        <v>26</v>
      </c>
      <c r="D14" s="108">
        <v>3</v>
      </c>
      <c r="E14" s="108">
        <v>2</v>
      </c>
      <c r="F14" s="108"/>
      <c r="G14" s="108"/>
      <c r="H14" s="108"/>
      <c r="I14" s="108"/>
      <c r="J14" s="108"/>
      <c r="K14" s="108">
        <v>1</v>
      </c>
      <c r="L14" s="108"/>
      <c r="M14" s="108"/>
      <c r="N14" s="108"/>
      <c r="O14" s="108">
        <v>1</v>
      </c>
      <c r="P14" s="108">
        <v>1</v>
      </c>
      <c r="Q14" s="108"/>
      <c r="R14" s="108"/>
      <c r="S14" s="108"/>
      <c r="T14" s="108"/>
      <c r="U14" s="108"/>
      <c r="V14" s="108"/>
      <c r="W14" s="108">
        <v>1</v>
      </c>
      <c r="X14" s="108">
        <v>1</v>
      </c>
      <c r="Y14" s="108"/>
      <c r="Z14" s="108">
        <v>1</v>
      </c>
      <c r="AA14" s="108"/>
      <c r="AB14" s="108"/>
      <c r="AC14" s="108">
        <v>1</v>
      </c>
      <c r="AD14" s="108"/>
      <c r="AE14" s="108"/>
      <c r="AF14" s="108">
        <v>2</v>
      </c>
      <c r="AG14" s="108"/>
      <c r="AH14" s="108"/>
      <c r="AI14" s="108"/>
      <c r="AJ14" s="108"/>
      <c r="AK14" s="108">
        <v>2</v>
      </c>
      <c r="AL14" s="108"/>
      <c r="AM14" s="108"/>
      <c r="AN14" s="108"/>
      <c r="AO14" s="108"/>
      <c r="AP14" s="108"/>
      <c r="AQ14" s="108"/>
      <c r="AR14" s="108">
        <v>2</v>
      </c>
      <c r="AS14" s="108"/>
      <c r="AT14" s="108"/>
      <c r="AU14" s="108"/>
      <c r="AV14" s="108"/>
      <c r="AW14" s="108">
        <v>1</v>
      </c>
      <c r="AX14" s="108"/>
      <c r="AY14" s="108"/>
      <c r="AZ14" s="108"/>
      <c r="BA14" s="108">
        <v>1</v>
      </c>
      <c r="BB14" s="108"/>
      <c r="BC14" s="108"/>
      <c r="BD14" s="108"/>
      <c r="BE14" s="108"/>
      <c r="BF14" s="108">
        <v>1</v>
      </c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9"/>
    </row>
    <row r="15" spans="1:147" ht="35.25" customHeight="1">
      <c r="A15" s="74">
        <v>5</v>
      </c>
      <c r="B15" s="158"/>
      <c r="C15" s="32" t="s">
        <v>209</v>
      </c>
      <c r="D15" s="108">
        <v>12</v>
      </c>
      <c r="E15" s="108">
        <v>12</v>
      </c>
      <c r="F15" s="108">
        <v>1</v>
      </c>
      <c r="G15" s="108">
        <v>1</v>
      </c>
      <c r="H15" s="108"/>
      <c r="I15" s="108"/>
      <c r="J15" s="108"/>
      <c r="K15" s="108"/>
      <c r="L15" s="108"/>
      <c r="M15" s="108">
        <v>1</v>
      </c>
      <c r="N15" s="108"/>
      <c r="O15" s="108">
        <v>9</v>
      </c>
      <c r="P15" s="108">
        <v>2</v>
      </c>
      <c r="Q15" s="108"/>
      <c r="R15" s="108"/>
      <c r="S15" s="108"/>
      <c r="T15" s="108"/>
      <c r="U15" s="108"/>
      <c r="V15" s="108">
        <v>2</v>
      </c>
      <c r="W15" s="108">
        <v>5</v>
      </c>
      <c r="X15" s="108">
        <v>5</v>
      </c>
      <c r="Y15" s="108"/>
      <c r="Z15" s="108"/>
      <c r="AA15" s="108">
        <v>1</v>
      </c>
      <c r="AB15" s="108">
        <v>4</v>
      </c>
      <c r="AC15" s="108">
        <v>4</v>
      </c>
      <c r="AD15" s="108">
        <v>3</v>
      </c>
      <c r="AE15" s="108"/>
      <c r="AF15" s="108">
        <v>12</v>
      </c>
      <c r="AG15" s="108"/>
      <c r="AH15" s="108"/>
      <c r="AI15" s="108"/>
      <c r="AJ15" s="108"/>
      <c r="AK15" s="108">
        <v>12</v>
      </c>
      <c r="AL15" s="108"/>
      <c r="AM15" s="108"/>
      <c r="AN15" s="108"/>
      <c r="AO15" s="108"/>
      <c r="AP15" s="108"/>
      <c r="AQ15" s="108"/>
      <c r="AR15" s="108">
        <v>12</v>
      </c>
      <c r="AS15" s="108"/>
      <c r="AT15" s="103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>
        <v>1</v>
      </c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9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</row>
    <row r="16" spans="1:147" ht="46.5" customHeight="1">
      <c r="A16" s="74">
        <v>6</v>
      </c>
      <c r="B16" s="158"/>
      <c r="C16" s="32" t="s">
        <v>27</v>
      </c>
      <c r="D16" s="108">
        <v>16</v>
      </c>
      <c r="E16" s="108">
        <v>17</v>
      </c>
      <c r="F16" s="108">
        <v>2</v>
      </c>
      <c r="G16" s="108"/>
      <c r="H16" s="108"/>
      <c r="I16" s="108"/>
      <c r="J16" s="108"/>
      <c r="K16" s="108"/>
      <c r="L16" s="108"/>
      <c r="M16" s="108">
        <v>10</v>
      </c>
      <c r="N16" s="108"/>
      <c r="O16" s="108">
        <v>5</v>
      </c>
      <c r="P16" s="108">
        <v>1</v>
      </c>
      <c r="Q16" s="108">
        <v>1</v>
      </c>
      <c r="R16" s="108"/>
      <c r="S16" s="108"/>
      <c r="T16" s="108"/>
      <c r="U16" s="108">
        <v>2</v>
      </c>
      <c r="V16" s="108">
        <v>9</v>
      </c>
      <c r="W16" s="108">
        <v>2</v>
      </c>
      <c r="X16" s="108">
        <v>4</v>
      </c>
      <c r="Y16" s="108"/>
      <c r="Z16" s="108"/>
      <c r="AA16" s="108"/>
      <c r="AB16" s="108"/>
      <c r="AC16" s="108">
        <v>5</v>
      </c>
      <c r="AD16" s="108">
        <v>9</v>
      </c>
      <c r="AE16" s="108">
        <v>2</v>
      </c>
      <c r="AF16" s="108">
        <v>17</v>
      </c>
      <c r="AG16" s="108"/>
      <c r="AH16" s="108"/>
      <c r="AI16" s="108"/>
      <c r="AJ16" s="108"/>
      <c r="AK16" s="108">
        <v>17</v>
      </c>
      <c r="AL16" s="108"/>
      <c r="AM16" s="108"/>
      <c r="AN16" s="108"/>
      <c r="AO16" s="108"/>
      <c r="AP16" s="108"/>
      <c r="AQ16" s="108"/>
      <c r="AR16" s="108">
        <v>16</v>
      </c>
      <c r="AS16" s="108"/>
      <c r="AT16" s="103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>
        <v>1</v>
      </c>
      <c r="BQ16" s="108">
        <v>1</v>
      </c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>
        <v>1</v>
      </c>
      <c r="CH16" s="108"/>
      <c r="CI16" s="108">
        <v>1</v>
      </c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9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</row>
    <row r="17" spans="1:147" ht="33.75" customHeight="1">
      <c r="A17" s="74">
        <v>7</v>
      </c>
      <c r="B17" s="158"/>
      <c r="C17" s="32" t="s">
        <v>28</v>
      </c>
      <c r="D17" s="108">
        <v>3</v>
      </c>
      <c r="E17" s="108">
        <v>3</v>
      </c>
      <c r="F17" s="108">
        <v>1</v>
      </c>
      <c r="G17" s="108"/>
      <c r="H17" s="108"/>
      <c r="I17" s="108"/>
      <c r="J17" s="108"/>
      <c r="K17" s="108"/>
      <c r="L17" s="108"/>
      <c r="M17" s="108">
        <v>2</v>
      </c>
      <c r="N17" s="108"/>
      <c r="O17" s="108">
        <v>1</v>
      </c>
      <c r="P17" s="108"/>
      <c r="Q17" s="108"/>
      <c r="R17" s="108"/>
      <c r="S17" s="108"/>
      <c r="T17" s="108"/>
      <c r="U17" s="108">
        <v>1</v>
      </c>
      <c r="V17" s="108">
        <v>1</v>
      </c>
      <c r="W17" s="108"/>
      <c r="X17" s="108">
        <v>1</v>
      </c>
      <c r="Y17" s="108"/>
      <c r="Z17" s="108"/>
      <c r="AA17" s="108"/>
      <c r="AB17" s="108"/>
      <c r="AC17" s="108"/>
      <c r="AD17" s="108">
        <v>3</v>
      </c>
      <c r="AE17" s="108"/>
      <c r="AF17" s="108">
        <v>3</v>
      </c>
      <c r="AG17" s="108"/>
      <c r="AH17" s="108"/>
      <c r="AI17" s="108"/>
      <c r="AJ17" s="108"/>
      <c r="AK17" s="108">
        <v>3</v>
      </c>
      <c r="AL17" s="108"/>
      <c r="AM17" s="108"/>
      <c r="AN17" s="108"/>
      <c r="AO17" s="108"/>
      <c r="AP17" s="108"/>
      <c r="AQ17" s="108"/>
      <c r="AR17" s="108">
        <v>3</v>
      </c>
      <c r="AS17" s="108"/>
      <c r="AT17" s="103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>
        <v>1</v>
      </c>
      <c r="CH17" s="108"/>
      <c r="CI17" s="108"/>
      <c r="CJ17" s="108"/>
      <c r="CK17" s="108">
        <v>1</v>
      </c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9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</row>
    <row r="18" spans="1:147" ht="39.75" customHeight="1">
      <c r="A18" s="74">
        <v>8</v>
      </c>
      <c r="B18" s="158"/>
      <c r="C18" s="32" t="s">
        <v>29</v>
      </c>
      <c r="D18" s="108">
        <v>1</v>
      </c>
      <c r="E18" s="108"/>
      <c r="F18" s="108"/>
      <c r="G18" s="108"/>
      <c r="H18" s="108"/>
      <c r="I18" s="108"/>
      <c r="J18" s="108"/>
      <c r="K18" s="108">
        <v>1</v>
      </c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>
        <v>1</v>
      </c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>
        <v>1</v>
      </c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9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</row>
    <row r="19" spans="1:147" ht="47.25" customHeight="1">
      <c r="A19" s="74">
        <v>9</v>
      </c>
      <c r="B19" s="158"/>
      <c r="C19" s="32" t="s">
        <v>210</v>
      </c>
      <c r="D19" s="108">
        <v>1</v>
      </c>
      <c r="E19" s="108">
        <v>1</v>
      </c>
      <c r="F19" s="108"/>
      <c r="G19" s="108"/>
      <c r="H19" s="108"/>
      <c r="I19" s="108"/>
      <c r="J19" s="108"/>
      <c r="K19" s="108"/>
      <c r="L19" s="108"/>
      <c r="M19" s="108"/>
      <c r="N19" s="108"/>
      <c r="O19" s="108">
        <v>1</v>
      </c>
      <c r="P19" s="108"/>
      <c r="Q19" s="108"/>
      <c r="R19" s="108"/>
      <c r="S19" s="108"/>
      <c r="T19" s="108"/>
      <c r="U19" s="108"/>
      <c r="V19" s="108"/>
      <c r="W19" s="108">
        <v>1</v>
      </c>
      <c r="X19" s="108"/>
      <c r="Y19" s="108"/>
      <c r="Z19" s="108"/>
      <c r="AA19" s="108"/>
      <c r="AB19" s="108"/>
      <c r="AC19" s="108">
        <v>1</v>
      </c>
      <c r="AD19" s="108"/>
      <c r="AE19" s="108"/>
      <c r="AF19" s="108"/>
      <c r="AG19" s="108"/>
      <c r="AH19" s="108">
        <v>1</v>
      </c>
      <c r="AI19" s="108"/>
      <c r="AJ19" s="108"/>
      <c r="AK19" s="108">
        <v>1</v>
      </c>
      <c r="AL19" s="108"/>
      <c r="AM19" s="108"/>
      <c r="AN19" s="108"/>
      <c r="AO19" s="108"/>
      <c r="AP19" s="108"/>
      <c r="AQ19" s="108"/>
      <c r="AR19" s="108">
        <v>1</v>
      </c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9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</row>
    <row r="20" spans="1:147" ht="41.25" customHeight="1">
      <c r="A20" s="74">
        <v>10</v>
      </c>
      <c r="B20" s="158"/>
      <c r="C20" s="28" t="s">
        <v>111</v>
      </c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9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</row>
    <row r="21" spans="1:147" ht="48.75" customHeight="1">
      <c r="A21" s="38">
        <v>11</v>
      </c>
      <c r="B21" s="158"/>
      <c r="C21" s="32" t="s">
        <v>30</v>
      </c>
      <c r="D21" s="108">
        <v>3</v>
      </c>
      <c r="E21" s="108">
        <v>3</v>
      </c>
      <c r="F21" s="108">
        <v>1</v>
      </c>
      <c r="G21" s="108"/>
      <c r="H21" s="108"/>
      <c r="I21" s="108"/>
      <c r="J21" s="108"/>
      <c r="K21" s="108"/>
      <c r="L21" s="108"/>
      <c r="M21" s="108"/>
      <c r="N21" s="108"/>
      <c r="O21" s="108">
        <v>1</v>
      </c>
      <c r="P21" s="108">
        <v>2</v>
      </c>
      <c r="Q21" s="108"/>
      <c r="R21" s="108"/>
      <c r="S21" s="108"/>
      <c r="T21" s="108"/>
      <c r="U21" s="108"/>
      <c r="V21" s="108"/>
      <c r="W21" s="108"/>
      <c r="X21" s="108">
        <v>3</v>
      </c>
      <c r="Y21" s="108"/>
      <c r="Z21" s="108"/>
      <c r="AA21" s="108"/>
      <c r="AB21" s="108"/>
      <c r="AC21" s="108">
        <v>1</v>
      </c>
      <c r="AD21" s="108">
        <v>1</v>
      </c>
      <c r="AE21" s="108"/>
      <c r="AF21" s="108"/>
      <c r="AG21" s="108"/>
      <c r="AH21" s="108">
        <v>3</v>
      </c>
      <c r="AI21" s="108"/>
      <c r="AJ21" s="108"/>
      <c r="AK21" s="108">
        <v>3</v>
      </c>
      <c r="AL21" s="108"/>
      <c r="AM21" s="108"/>
      <c r="AN21" s="108"/>
      <c r="AO21" s="108"/>
      <c r="AP21" s="108"/>
      <c r="AQ21" s="108"/>
      <c r="AR21" s="108">
        <v>3</v>
      </c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9"/>
    </row>
    <row r="22" spans="1:147" ht="47.25" customHeight="1">
      <c r="A22" s="38">
        <v>12</v>
      </c>
      <c r="B22" s="159"/>
      <c r="C22" s="32" t="s">
        <v>162</v>
      </c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9"/>
    </row>
    <row r="23" spans="1:147" s="46" customFormat="1" ht="26.25" customHeight="1">
      <c r="A23" s="35">
        <v>13</v>
      </c>
      <c r="B23" s="142" t="s">
        <v>18</v>
      </c>
      <c r="C23" s="142"/>
      <c r="D23" s="54">
        <v>8</v>
      </c>
      <c r="E23" s="54">
        <v>8</v>
      </c>
      <c r="F23" s="54">
        <v>2</v>
      </c>
      <c r="G23" s="54"/>
      <c r="H23" s="54"/>
      <c r="I23" s="54">
        <v>1</v>
      </c>
      <c r="J23" s="54"/>
      <c r="K23" s="54"/>
      <c r="L23" s="54"/>
      <c r="M23" s="54">
        <v>7</v>
      </c>
      <c r="N23" s="54"/>
      <c r="O23" s="54"/>
      <c r="P23" s="54"/>
      <c r="Q23" s="54">
        <v>1</v>
      </c>
      <c r="R23" s="54"/>
      <c r="S23" s="54">
        <v>2</v>
      </c>
      <c r="T23" s="54"/>
      <c r="U23" s="54">
        <v>3</v>
      </c>
      <c r="V23" s="54"/>
      <c r="W23" s="54">
        <v>3</v>
      </c>
      <c r="X23" s="54"/>
      <c r="Y23" s="54"/>
      <c r="Z23" s="54"/>
      <c r="AA23" s="54"/>
      <c r="AB23" s="54"/>
      <c r="AC23" s="54"/>
      <c r="AD23" s="54"/>
      <c r="AE23" s="54"/>
      <c r="AF23" s="54">
        <v>4</v>
      </c>
      <c r="AG23" s="54">
        <v>1</v>
      </c>
      <c r="AH23" s="54">
        <v>1</v>
      </c>
      <c r="AI23" s="54">
        <v>2</v>
      </c>
      <c r="AJ23" s="54"/>
      <c r="AK23" s="54">
        <v>7</v>
      </c>
      <c r="AL23" s="54"/>
      <c r="AM23" s="54">
        <v>1</v>
      </c>
      <c r="AN23" s="54"/>
      <c r="AO23" s="54"/>
      <c r="AP23" s="54"/>
      <c r="AQ23" s="54"/>
      <c r="AR23" s="54">
        <v>8</v>
      </c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>
        <v>1</v>
      </c>
      <c r="CH23" s="54"/>
      <c r="CI23" s="54">
        <v>1</v>
      </c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</row>
    <row r="24" spans="1:147" s="47" customFormat="1" ht="28.5" customHeight="1" thickBot="1">
      <c r="A24" s="42">
        <v>14</v>
      </c>
      <c r="B24" s="143" t="s">
        <v>17</v>
      </c>
      <c r="C24" s="143"/>
      <c r="D24" s="54">
        <v>19.25</v>
      </c>
      <c r="E24" s="54">
        <v>19</v>
      </c>
      <c r="F24" s="54">
        <v>10</v>
      </c>
      <c r="G24" s="54"/>
      <c r="H24" s="54"/>
      <c r="I24" s="54"/>
      <c r="J24" s="54"/>
      <c r="K24" s="54">
        <v>2</v>
      </c>
      <c r="L24" s="54"/>
      <c r="M24" s="54">
        <v>2</v>
      </c>
      <c r="N24" s="54"/>
      <c r="O24" s="54">
        <v>9</v>
      </c>
      <c r="P24" s="54">
        <v>1</v>
      </c>
      <c r="Q24" s="54">
        <v>5</v>
      </c>
      <c r="R24" s="54">
        <v>2</v>
      </c>
      <c r="S24" s="54">
        <v>3</v>
      </c>
      <c r="T24" s="54"/>
      <c r="U24" s="54">
        <v>7</v>
      </c>
      <c r="V24" s="54">
        <v>2</v>
      </c>
      <c r="W24" s="54">
        <v>6</v>
      </c>
      <c r="X24" s="54">
        <v>1</v>
      </c>
      <c r="Y24" s="54"/>
      <c r="Z24" s="54"/>
      <c r="AA24" s="54"/>
      <c r="AB24" s="54"/>
      <c r="AC24" s="54"/>
      <c r="AD24" s="54"/>
      <c r="AE24" s="54"/>
      <c r="AF24" s="54"/>
      <c r="AG24" s="54">
        <v>1</v>
      </c>
      <c r="AH24" s="54"/>
      <c r="AI24" s="54">
        <v>8</v>
      </c>
      <c r="AJ24" s="54">
        <v>10</v>
      </c>
      <c r="AK24" s="54">
        <v>16</v>
      </c>
      <c r="AL24" s="54"/>
      <c r="AM24" s="54">
        <v>3</v>
      </c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>
        <v>1</v>
      </c>
      <c r="CH24" s="54"/>
      <c r="CI24" s="54"/>
      <c r="CJ24" s="54"/>
      <c r="CK24" s="54">
        <v>1</v>
      </c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</row>
    <row r="25" spans="1:147" s="37" customFormat="1" ht="38.25" customHeight="1">
      <c r="A25" s="57">
        <v>15</v>
      </c>
      <c r="B25" s="145" t="s">
        <v>157</v>
      </c>
      <c r="C25" s="145"/>
      <c r="D25" s="84">
        <f>D29+D30+D35+D38+D49+D34</f>
        <v>375.75</v>
      </c>
      <c r="E25" s="84">
        <f t="shared" ref="E25:BP25" si="4">E29+E30+E35+E38+E49+E34</f>
        <v>424</v>
      </c>
      <c r="F25" s="84">
        <f t="shared" si="4"/>
        <v>245</v>
      </c>
      <c r="G25" s="84">
        <f t="shared" si="4"/>
        <v>20</v>
      </c>
      <c r="H25" s="84">
        <f t="shared" si="4"/>
        <v>29</v>
      </c>
      <c r="I25" s="84">
        <f t="shared" si="4"/>
        <v>38</v>
      </c>
      <c r="J25" s="84">
        <f t="shared" si="4"/>
        <v>4</v>
      </c>
      <c r="K25" s="85">
        <f t="shared" si="4"/>
        <v>7</v>
      </c>
      <c r="L25" s="84">
        <f t="shared" si="4"/>
        <v>0</v>
      </c>
      <c r="M25" s="84">
        <f t="shared" si="4"/>
        <v>133</v>
      </c>
      <c r="N25" s="84">
        <f t="shared" si="4"/>
        <v>0</v>
      </c>
      <c r="O25" s="84">
        <f t="shared" si="4"/>
        <v>156</v>
      </c>
      <c r="P25" s="84">
        <f t="shared" si="4"/>
        <v>88</v>
      </c>
      <c r="Q25" s="84">
        <f t="shared" si="4"/>
        <v>40</v>
      </c>
      <c r="R25" s="84">
        <f t="shared" si="4"/>
        <v>7</v>
      </c>
      <c r="S25" s="84">
        <f t="shared" si="4"/>
        <v>40</v>
      </c>
      <c r="T25" s="84">
        <f t="shared" si="4"/>
        <v>0</v>
      </c>
      <c r="U25" s="84">
        <f t="shared" si="4"/>
        <v>58</v>
      </c>
      <c r="V25" s="84">
        <f t="shared" si="4"/>
        <v>65</v>
      </c>
      <c r="W25" s="84">
        <f t="shared" si="4"/>
        <v>163</v>
      </c>
      <c r="X25" s="84">
        <f t="shared" si="4"/>
        <v>98</v>
      </c>
      <c r="Y25" s="84">
        <f t="shared" si="4"/>
        <v>0</v>
      </c>
      <c r="Z25" s="84">
        <f t="shared" si="4"/>
        <v>0</v>
      </c>
      <c r="AA25" s="84">
        <f t="shared" si="4"/>
        <v>0</v>
      </c>
      <c r="AB25" s="84">
        <f t="shared" si="4"/>
        <v>12</v>
      </c>
      <c r="AC25" s="84">
        <f t="shared" si="4"/>
        <v>28</v>
      </c>
      <c r="AD25" s="84">
        <f t="shared" si="4"/>
        <v>85</v>
      </c>
      <c r="AE25" s="84">
        <f t="shared" si="4"/>
        <v>129</v>
      </c>
      <c r="AF25" s="84">
        <f t="shared" si="4"/>
        <v>173</v>
      </c>
      <c r="AG25" s="84">
        <f t="shared" si="4"/>
        <v>62</v>
      </c>
      <c r="AH25" s="84">
        <f t="shared" si="4"/>
        <v>129</v>
      </c>
      <c r="AI25" s="84">
        <f t="shared" si="4"/>
        <v>33</v>
      </c>
      <c r="AJ25" s="84">
        <f t="shared" si="4"/>
        <v>27</v>
      </c>
      <c r="AK25" s="84">
        <f t="shared" si="4"/>
        <v>407</v>
      </c>
      <c r="AL25" s="84">
        <f t="shared" si="4"/>
        <v>4</v>
      </c>
      <c r="AM25" s="84">
        <f t="shared" si="4"/>
        <v>13</v>
      </c>
      <c r="AN25" s="84">
        <f t="shared" si="4"/>
        <v>0</v>
      </c>
      <c r="AO25" s="84">
        <f t="shared" si="4"/>
        <v>0</v>
      </c>
      <c r="AP25" s="84">
        <f t="shared" si="4"/>
        <v>0</v>
      </c>
      <c r="AQ25" s="84">
        <f t="shared" si="4"/>
        <v>0</v>
      </c>
      <c r="AR25" s="84">
        <f t="shared" si="4"/>
        <v>392</v>
      </c>
      <c r="AS25" s="84">
        <f t="shared" si="4"/>
        <v>0</v>
      </c>
      <c r="AT25" s="84">
        <f t="shared" si="4"/>
        <v>0</v>
      </c>
      <c r="AU25" s="84">
        <f t="shared" si="4"/>
        <v>0</v>
      </c>
      <c r="AV25" s="84">
        <f t="shared" si="4"/>
        <v>0</v>
      </c>
      <c r="AW25" s="84">
        <f t="shared" si="4"/>
        <v>0</v>
      </c>
      <c r="AX25" s="84">
        <f t="shared" si="4"/>
        <v>0</v>
      </c>
      <c r="AY25" s="84">
        <f t="shared" si="4"/>
        <v>1</v>
      </c>
      <c r="AZ25" s="84">
        <f t="shared" si="4"/>
        <v>2</v>
      </c>
      <c r="BA25" s="84">
        <f t="shared" si="4"/>
        <v>0</v>
      </c>
      <c r="BB25" s="84">
        <f t="shared" si="4"/>
        <v>0</v>
      </c>
      <c r="BC25" s="84">
        <f t="shared" si="4"/>
        <v>0</v>
      </c>
      <c r="BD25" s="84">
        <f t="shared" si="4"/>
        <v>0</v>
      </c>
      <c r="BE25" s="84">
        <f t="shared" si="4"/>
        <v>0</v>
      </c>
      <c r="BF25" s="84">
        <f t="shared" si="4"/>
        <v>7</v>
      </c>
      <c r="BG25" s="84">
        <f t="shared" si="4"/>
        <v>0</v>
      </c>
      <c r="BH25" s="84">
        <f t="shared" si="4"/>
        <v>0</v>
      </c>
      <c r="BI25" s="84">
        <f t="shared" si="4"/>
        <v>0</v>
      </c>
      <c r="BJ25" s="84">
        <f t="shared" si="4"/>
        <v>0</v>
      </c>
      <c r="BK25" s="84">
        <f t="shared" si="4"/>
        <v>0</v>
      </c>
      <c r="BL25" s="84">
        <f t="shared" si="4"/>
        <v>0</v>
      </c>
      <c r="BM25" s="84">
        <f t="shared" si="4"/>
        <v>0</v>
      </c>
      <c r="BN25" s="84">
        <f t="shared" si="4"/>
        <v>0</v>
      </c>
      <c r="BO25" s="84">
        <f t="shared" si="4"/>
        <v>0</v>
      </c>
      <c r="BP25" s="84">
        <f t="shared" si="4"/>
        <v>2</v>
      </c>
      <c r="BQ25" s="84">
        <f t="shared" ref="BQ25:DI25" si="5">BQ29+BQ30+BQ35+BQ38+BQ49+BQ34</f>
        <v>7</v>
      </c>
      <c r="BR25" s="84">
        <f t="shared" si="5"/>
        <v>0</v>
      </c>
      <c r="BS25" s="84">
        <f t="shared" si="5"/>
        <v>0</v>
      </c>
      <c r="BT25" s="84">
        <f t="shared" si="5"/>
        <v>0</v>
      </c>
      <c r="BU25" s="84">
        <f t="shared" si="5"/>
        <v>0</v>
      </c>
      <c r="BV25" s="84">
        <f t="shared" si="5"/>
        <v>0</v>
      </c>
      <c r="BW25" s="84">
        <f t="shared" si="5"/>
        <v>0</v>
      </c>
      <c r="BX25" s="84">
        <f t="shared" si="5"/>
        <v>0</v>
      </c>
      <c r="BY25" s="84">
        <f t="shared" si="5"/>
        <v>0</v>
      </c>
      <c r="BZ25" s="84">
        <f t="shared" si="5"/>
        <v>1</v>
      </c>
      <c r="CA25" s="84">
        <f t="shared" si="5"/>
        <v>0</v>
      </c>
      <c r="CB25" s="84">
        <f t="shared" si="5"/>
        <v>0</v>
      </c>
      <c r="CC25" s="84">
        <f t="shared" si="5"/>
        <v>0</v>
      </c>
      <c r="CD25" s="84">
        <f t="shared" si="5"/>
        <v>0</v>
      </c>
      <c r="CE25" s="84">
        <f t="shared" si="5"/>
        <v>0</v>
      </c>
      <c r="CF25" s="84">
        <f t="shared" si="5"/>
        <v>0</v>
      </c>
      <c r="CG25" s="84">
        <f>CG29+CG30+CG35+CG38+CG49+CG34</f>
        <v>12</v>
      </c>
      <c r="CH25" s="84">
        <f t="shared" si="5"/>
        <v>0</v>
      </c>
      <c r="CI25" s="84">
        <f t="shared" si="5"/>
        <v>2</v>
      </c>
      <c r="CJ25" s="84">
        <f t="shared" si="5"/>
        <v>0</v>
      </c>
      <c r="CK25" s="84">
        <f>CK29+CK30+CK35+CK38+CK49+CK34</f>
        <v>10</v>
      </c>
      <c r="CL25" s="84">
        <v>2</v>
      </c>
      <c r="CM25" s="84">
        <f t="shared" si="5"/>
        <v>0</v>
      </c>
      <c r="CN25" s="84">
        <f t="shared" si="5"/>
        <v>0</v>
      </c>
      <c r="CO25" s="84">
        <f t="shared" si="5"/>
        <v>9</v>
      </c>
      <c r="CP25" s="84">
        <f t="shared" si="5"/>
        <v>0</v>
      </c>
      <c r="CQ25" s="84">
        <f t="shared" si="5"/>
        <v>0</v>
      </c>
      <c r="CR25" s="84">
        <f t="shared" si="5"/>
        <v>0</v>
      </c>
      <c r="CS25" s="84">
        <f t="shared" si="5"/>
        <v>0</v>
      </c>
      <c r="CT25" s="84">
        <f t="shared" si="5"/>
        <v>0</v>
      </c>
      <c r="CU25" s="84">
        <f t="shared" si="5"/>
        <v>0</v>
      </c>
      <c r="CV25" s="84">
        <f t="shared" si="5"/>
        <v>0</v>
      </c>
      <c r="CW25" s="84">
        <f t="shared" si="5"/>
        <v>0</v>
      </c>
      <c r="CX25" s="84">
        <f t="shared" si="5"/>
        <v>0</v>
      </c>
      <c r="CY25" s="84">
        <f t="shared" si="5"/>
        <v>0</v>
      </c>
      <c r="CZ25" s="84">
        <f t="shared" si="5"/>
        <v>0</v>
      </c>
      <c r="DA25" s="84">
        <f t="shared" si="5"/>
        <v>0</v>
      </c>
      <c r="DB25" s="84">
        <f t="shared" si="5"/>
        <v>0</v>
      </c>
      <c r="DC25" s="84">
        <f t="shared" si="5"/>
        <v>0</v>
      </c>
      <c r="DD25" s="84">
        <f t="shared" si="5"/>
        <v>0</v>
      </c>
      <c r="DE25" s="84">
        <f t="shared" si="5"/>
        <v>0</v>
      </c>
      <c r="DF25" s="84">
        <f t="shared" si="5"/>
        <v>0</v>
      </c>
      <c r="DG25" s="84">
        <f t="shared" si="5"/>
        <v>0</v>
      </c>
      <c r="DH25" s="84">
        <f t="shared" si="5"/>
        <v>0</v>
      </c>
      <c r="DI25" s="84">
        <f t="shared" si="5"/>
        <v>0</v>
      </c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</row>
    <row r="26" spans="1:147" s="36" customFormat="1" ht="28.5" customHeight="1">
      <c r="A26" s="38">
        <v>16</v>
      </c>
      <c r="B26" s="146" t="s">
        <v>16</v>
      </c>
      <c r="C26" s="146"/>
      <c r="D26" s="85">
        <v>335.5</v>
      </c>
      <c r="E26" s="85">
        <f>E29+E30+E35+E39+E50</f>
        <v>335</v>
      </c>
      <c r="F26" s="85">
        <f t="shared" ref="F26:K26" si="6">F29+F30+F35+F39+F50</f>
        <v>177</v>
      </c>
      <c r="G26" s="85">
        <f t="shared" si="6"/>
        <v>20</v>
      </c>
      <c r="H26" s="85">
        <f t="shared" si="6"/>
        <v>22</v>
      </c>
      <c r="I26" s="85">
        <f t="shared" si="6"/>
        <v>37</v>
      </c>
      <c r="J26" s="85">
        <f t="shared" si="6"/>
        <v>2</v>
      </c>
      <c r="K26" s="85">
        <f t="shared" si="6"/>
        <v>3</v>
      </c>
      <c r="L26" s="85">
        <f t="shared" ref="L26:BP26" si="7">L29+L30+L35+L38+L49-L47-L48-L54-L55</f>
        <v>0</v>
      </c>
      <c r="M26" s="85">
        <f>M29+M30+M35+M39+M50</f>
        <v>109</v>
      </c>
      <c r="N26" s="85">
        <f t="shared" si="7"/>
        <v>0</v>
      </c>
      <c r="O26" s="85">
        <f>O29+O30+O35+O39+O50</f>
        <v>131</v>
      </c>
      <c r="P26" s="85">
        <f t="shared" si="7"/>
        <v>66</v>
      </c>
      <c r="Q26" s="85">
        <f t="shared" si="7"/>
        <v>25</v>
      </c>
      <c r="R26" s="85">
        <f t="shared" si="7"/>
        <v>4</v>
      </c>
      <c r="S26" s="85">
        <f t="shared" si="7"/>
        <v>23</v>
      </c>
      <c r="T26" s="85">
        <f t="shared" si="7"/>
        <v>0</v>
      </c>
      <c r="U26" s="85">
        <f t="shared" si="7"/>
        <v>41</v>
      </c>
      <c r="V26" s="85">
        <f t="shared" si="7"/>
        <v>41</v>
      </c>
      <c r="W26" s="85">
        <f t="shared" si="7"/>
        <v>144</v>
      </c>
      <c r="X26" s="85">
        <f t="shared" si="7"/>
        <v>86</v>
      </c>
      <c r="Y26" s="85">
        <f t="shared" si="7"/>
        <v>0</v>
      </c>
      <c r="Z26" s="85">
        <f t="shared" si="7"/>
        <v>0</v>
      </c>
      <c r="AA26" s="85">
        <f t="shared" si="7"/>
        <v>0</v>
      </c>
      <c r="AB26" s="85">
        <f t="shared" si="7"/>
        <v>12</v>
      </c>
      <c r="AC26" s="85">
        <f t="shared" si="7"/>
        <v>28</v>
      </c>
      <c r="AD26" s="85">
        <f t="shared" si="7"/>
        <v>85</v>
      </c>
      <c r="AE26" s="85">
        <f t="shared" si="7"/>
        <v>128</v>
      </c>
      <c r="AF26" s="85">
        <f t="shared" si="7"/>
        <v>165</v>
      </c>
      <c r="AG26" s="85">
        <f t="shared" si="7"/>
        <v>43</v>
      </c>
      <c r="AH26" s="85">
        <f t="shared" si="7"/>
        <v>111</v>
      </c>
      <c r="AI26" s="85">
        <f t="shared" si="7"/>
        <v>16</v>
      </c>
      <c r="AJ26" s="85">
        <f t="shared" si="7"/>
        <v>0</v>
      </c>
      <c r="AK26" s="85">
        <f t="shared" si="7"/>
        <v>324</v>
      </c>
      <c r="AL26" s="85">
        <f t="shared" si="7"/>
        <v>4</v>
      </c>
      <c r="AM26" s="85">
        <f t="shared" si="7"/>
        <v>7</v>
      </c>
      <c r="AN26" s="85">
        <f t="shared" si="7"/>
        <v>0</v>
      </c>
      <c r="AO26" s="85">
        <f t="shared" si="7"/>
        <v>0</v>
      </c>
      <c r="AP26" s="85">
        <f t="shared" si="7"/>
        <v>0</v>
      </c>
      <c r="AQ26" s="85">
        <f t="shared" si="7"/>
        <v>0</v>
      </c>
      <c r="AR26" s="84">
        <f t="shared" si="7"/>
        <v>346</v>
      </c>
      <c r="AS26" s="85">
        <f t="shared" si="7"/>
        <v>0</v>
      </c>
      <c r="AT26" s="85">
        <f t="shared" si="7"/>
        <v>0</v>
      </c>
      <c r="AU26" s="85">
        <f t="shared" si="7"/>
        <v>0</v>
      </c>
      <c r="AV26" s="85">
        <f t="shared" si="7"/>
        <v>0</v>
      </c>
      <c r="AW26" s="85">
        <f t="shared" si="7"/>
        <v>0</v>
      </c>
      <c r="AX26" s="85">
        <f t="shared" si="7"/>
        <v>0</v>
      </c>
      <c r="AY26" s="85">
        <f t="shared" si="7"/>
        <v>1</v>
      </c>
      <c r="AZ26" s="85">
        <f t="shared" si="7"/>
        <v>0</v>
      </c>
      <c r="BA26" s="85">
        <f>BA29+BA30+BA35+BA38+BA49-BA47-BA48-BA54-BA55</f>
        <v>0</v>
      </c>
      <c r="BB26" s="85">
        <f t="shared" si="7"/>
        <v>0</v>
      </c>
      <c r="BC26" s="85">
        <f t="shared" si="7"/>
        <v>0</v>
      </c>
      <c r="BD26" s="85">
        <f t="shared" si="7"/>
        <v>0</v>
      </c>
      <c r="BE26" s="85">
        <f t="shared" si="7"/>
        <v>0</v>
      </c>
      <c r="BF26" s="85">
        <f t="shared" si="7"/>
        <v>6</v>
      </c>
      <c r="BG26" s="85">
        <f t="shared" si="7"/>
        <v>0</v>
      </c>
      <c r="BH26" s="85">
        <f t="shared" si="7"/>
        <v>0</v>
      </c>
      <c r="BI26" s="85">
        <f t="shared" si="7"/>
        <v>0</v>
      </c>
      <c r="BJ26" s="85">
        <f t="shared" si="7"/>
        <v>0</v>
      </c>
      <c r="BK26" s="85">
        <f t="shared" si="7"/>
        <v>0</v>
      </c>
      <c r="BL26" s="85">
        <f t="shared" si="7"/>
        <v>0</v>
      </c>
      <c r="BM26" s="85">
        <f t="shared" si="7"/>
        <v>0</v>
      </c>
      <c r="BN26" s="85">
        <f t="shared" si="7"/>
        <v>0</v>
      </c>
      <c r="BO26" s="85">
        <f t="shared" si="7"/>
        <v>0</v>
      </c>
      <c r="BP26" s="85">
        <f t="shared" si="7"/>
        <v>2</v>
      </c>
      <c r="BQ26" s="85">
        <f t="shared" ref="BQ26:DI26" si="8">BQ29+BQ30+BQ35+BQ38+BQ49-BQ47-BQ48-BQ54-BQ55</f>
        <v>7</v>
      </c>
      <c r="BR26" s="85">
        <f t="shared" si="8"/>
        <v>0</v>
      </c>
      <c r="BS26" s="85">
        <f t="shared" si="8"/>
        <v>0</v>
      </c>
      <c r="BT26" s="85">
        <f t="shared" si="8"/>
        <v>0</v>
      </c>
      <c r="BU26" s="85">
        <f t="shared" si="8"/>
        <v>0</v>
      </c>
      <c r="BV26" s="85">
        <f t="shared" si="8"/>
        <v>0</v>
      </c>
      <c r="BW26" s="85">
        <f t="shared" si="8"/>
        <v>0</v>
      </c>
      <c r="BX26" s="85">
        <f t="shared" si="8"/>
        <v>0</v>
      </c>
      <c r="BY26" s="85">
        <f t="shared" si="8"/>
        <v>0</v>
      </c>
      <c r="BZ26" s="85">
        <f t="shared" si="8"/>
        <v>1</v>
      </c>
      <c r="CA26" s="85">
        <f t="shared" si="8"/>
        <v>0</v>
      </c>
      <c r="CB26" s="85">
        <f t="shared" si="8"/>
        <v>0</v>
      </c>
      <c r="CC26" s="85">
        <f t="shared" si="8"/>
        <v>0</v>
      </c>
      <c r="CD26" s="85">
        <f t="shared" si="8"/>
        <v>0</v>
      </c>
      <c r="CE26" s="85">
        <f t="shared" si="8"/>
        <v>0</v>
      </c>
      <c r="CF26" s="85">
        <f t="shared" si="8"/>
        <v>0</v>
      </c>
      <c r="CG26" s="85">
        <f t="shared" si="8"/>
        <v>10</v>
      </c>
      <c r="CH26" s="85">
        <f t="shared" si="8"/>
        <v>0</v>
      </c>
      <c r="CI26" s="85">
        <f t="shared" si="8"/>
        <v>1</v>
      </c>
      <c r="CJ26" s="85">
        <f t="shared" si="8"/>
        <v>0</v>
      </c>
      <c r="CK26" s="85">
        <f>CK29+CK30+CK35+CK38+CK49-CK47-CK48-CK54-CK55</f>
        <v>9</v>
      </c>
      <c r="CL26" s="85">
        <v>2</v>
      </c>
      <c r="CM26" s="85">
        <f t="shared" si="8"/>
        <v>0</v>
      </c>
      <c r="CN26" s="85">
        <f>CN29+CN30+CN35+CN38+CN49-CN47-CN48-CN54-CN55</f>
        <v>0</v>
      </c>
      <c r="CO26" s="85">
        <f t="shared" si="8"/>
        <v>9</v>
      </c>
      <c r="CP26" s="85">
        <f t="shared" si="8"/>
        <v>0</v>
      </c>
      <c r="CQ26" s="85">
        <f t="shared" si="8"/>
        <v>0</v>
      </c>
      <c r="CR26" s="85">
        <f t="shared" si="8"/>
        <v>0</v>
      </c>
      <c r="CS26" s="85">
        <f t="shared" si="8"/>
        <v>0</v>
      </c>
      <c r="CT26" s="85">
        <f t="shared" si="8"/>
        <v>0</v>
      </c>
      <c r="CU26" s="85">
        <f t="shared" si="8"/>
        <v>0</v>
      </c>
      <c r="CV26" s="85">
        <f t="shared" si="8"/>
        <v>0</v>
      </c>
      <c r="CW26" s="85">
        <f t="shared" si="8"/>
        <v>0</v>
      </c>
      <c r="CX26" s="85">
        <f t="shared" si="8"/>
        <v>0</v>
      </c>
      <c r="CY26" s="85">
        <f t="shared" si="8"/>
        <v>0</v>
      </c>
      <c r="CZ26" s="85">
        <f t="shared" si="8"/>
        <v>0</v>
      </c>
      <c r="DA26" s="85">
        <f t="shared" si="8"/>
        <v>0</v>
      </c>
      <c r="DB26" s="85">
        <f t="shared" si="8"/>
        <v>0</v>
      </c>
      <c r="DC26" s="85">
        <f t="shared" si="8"/>
        <v>0</v>
      </c>
      <c r="DD26" s="85">
        <f t="shared" si="8"/>
        <v>0</v>
      </c>
      <c r="DE26" s="85">
        <f t="shared" si="8"/>
        <v>0</v>
      </c>
      <c r="DF26" s="85">
        <f t="shared" si="8"/>
        <v>0</v>
      </c>
      <c r="DG26" s="85">
        <f t="shared" si="8"/>
        <v>0</v>
      </c>
      <c r="DH26" s="85">
        <f t="shared" si="8"/>
        <v>0</v>
      </c>
      <c r="DI26" s="85">
        <f t="shared" si="8"/>
        <v>0</v>
      </c>
    </row>
    <row r="27" spans="1:147" s="36" customFormat="1" ht="28.5" customHeight="1">
      <c r="A27" s="38">
        <v>17</v>
      </c>
      <c r="B27" s="148" t="s">
        <v>181</v>
      </c>
      <c r="C27" s="148"/>
      <c r="D27" s="85">
        <v>55.75</v>
      </c>
      <c r="E27" s="85">
        <f>E47+E54</f>
        <v>46</v>
      </c>
      <c r="F27" s="85">
        <f>F47+F54</f>
        <v>33</v>
      </c>
      <c r="G27" s="85">
        <f t="shared" ref="G27:BP27" si="9">G47+G54</f>
        <v>0</v>
      </c>
      <c r="H27" s="85">
        <f>H47+H54</f>
        <v>7</v>
      </c>
      <c r="I27" s="85">
        <f t="shared" si="9"/>
        <v>1</v>
      </c>
      <c r="J27" s="85">
        <f t="shared" si="9"/>
        <v>2</v>
      </c>
      <c r="K27" s="85">
        <f t="shared" si="9"/>
        <v>3.5</v>
      </c>
      <c r="L27" s="85">
        <f t="shared" si="9"/>
        <v>0</v>
      </c>
      <c r="M27" s="85">
        <f t="shared" si="9"/>
        <v>20</v>
      </c>
      <c r="N27" s="85">
        <f t="shared" si="9"/>
        <v>0</v>
      </c>
      <c r="O27" s="85">
        <f t="shared" si="9"/>
        <v>12</v>
      </c>
      <c r="P27" s="85">
        <f t="shared" si="9"/>
        <v>10</v>
      </c>
      <c r="Q27" s="85">
        <f t="shared" si="9"/>
        <v>4</v>
      </c>
      <c r="R27" s="85">
        <f t="shared" si="9"/>
        <v>0</v>
      </c>
      <c r="S27" s="85">
        <f t="shared" si="9"/>
        <v>7</v>
      </c>
      <c r="T27" s="85">
        <f t="shared" si="9"/>
        <v>0</v>
      </c>
      <c r="U27" s="85">
        <f t="shared" si="9"/>
        <v>5</v>
      </c>
      <c r="V27" s="85">
        <f t="shared" si="9"/>
        <v>13</v>
      </c>
      <c r="W27" s="85">
        <f t="shared" si="9"/>
        <v>13</v>
      </c>
      <c r="X27" s="85">
        <f t="shared" si="9"/>
        <v>8</v>
      </c>
      <c r="Y27" s="85">
        <f t="shared" si="9"/>
        <v>0</v>
      </c>
      <c r="Z27" s="85">
        <f t="shared" si="9"/>
        <v>0</v>
      </c>
      <c r="AA27" s="85">
        <f t="shared" si="9"/>
        <v>0</v>
      </c>
      <c r="AB27" s="85">
        <f t="shared" si="9"/>
        <v>0</v>
      </c>
      <c r="AC27" s="85">
        <f t="shared" si="9"/>
        <v>0</v>
      </c>
      <c r="AD27" s="85">
        <f t="shared" si="9"/>
        <v>0</v>
      </c>
      <c r="AE27" s="85">
        <f t="shared" si="9"/>
        <v>1</v>
      </c>
      <c r="AF27" s="85">
        <f t="shared" si="9"/>
        <v>8</v>
      </c>
      <c r="AG27" s="85">
        <f t="shared" si="9"/>
        <v>18</v>
      </c>
      <c r="AH27" s="85">
        <f t="shared" si="9"/>
        <v>15</v>
      </c>
      <c r="AI27" s="85">
        <f t="shared" si="9"/>
        <v>5</v>
      </c>
      <c r="AJ27" s="85">
        <f t="shared" si="9"/>
        <v>0</v>
      </c>
      <c r="AK27" s="85">
        <f t="shared" si="9"/>
        <v>45</v>
      </c>
      <c r="AL27" s="85">
        <f t="shared" si="9"/>
        <v>0</v>
      </c>
      <c r="AM27" s="85">
        <f t="shared" si="9"/>
        <v>1</v>
      </c>
      <c r="AN27" s="85">
        <f t="shared" si="9"/>
        <v>0</v>
      </c>
      <c r="AO27" s="85">
        <f t="shared" si="9"/>
        <v>0</v>
      </c>
      <c r="AP27" s="85">
        <f t="shared" si="9"/>
        <v>0</v>
      </c>
      <c r="AQ27" s="85">
        <f t="shared" si="9"/>
        <v>0</v>
      </c>
      <c r="AR27" s="84">
        <f t="shared" si="9"/>
        <v>46</v>
      </c>
      <c r="AS27" s="85">
        <f t="shared" si="9"/>
        <v>0</v>
      </c>
      <c r="AT27" s="85">
        <f t="shared" si="9"/>
        <v>0</v>
      </c>
      <c r="AU27" s="85">
        <f t="shared" si="9"/>
        <v>0</v>
      </c>
      <c r="AV27" s="85">
        <f t="shared" si="9"/>
        <v>0</v>
      </c>
      <c r="AW27" s="85">
        <f t="shared" si="9"/>
        <v>0</v>
      </c>
      <c r="AX27" s="85">
        <f t="shared" si="9"/>
        <v>0</v>
      </c>
      <c r="AY27" s="85">
        <f t="shared" si="9"/>
        <v>0</v>
      </c>
      <c r="AZ27" s="85">
        <f t="shared" si="9"/>
        <v>0</v>
      </c>
      <c r="BA27" s="85">
        <f>BA47+BA54</f>
        <v>0</v>
      </c>
      <c r="BB27" s="85">
        <f t="shared" si="9"/>
        <v>0</v>
      </c>
      <c r="BC27" s="85">
        <f t="shared" si="9"/>
        <v>0</v>
      </c>
      <c r="BD27" s="85">
        <f t="shared" si="9"/>
        <v>0</v>
      </c>
      <c r="BE27" s="85">
        <f t="shared" si="9"/>
        <v>0</v>
      </c>
      <c r="BF27" s="85">
        <f t="shared" si="9"/>
        <v>0</v>
      </c>
      <c r="BG27" s="85">
        <f t="shared" si="9"/>
        <v>0</v>
      </c>
      <c r="BH27" s="85">
        <f t="shared" si="9"/>
        <v>0</v>
      </c>
      <c r="BI27" s="85">
        <f t="shared" si="9"/>
        <v>0</v>
      </c>
      <c r="BJ27" s="85">
        <f t="shared" si="9"/>
        <v>0</v>
      </c>
      <c r="BK27" s="85">
        <f t="shared" si="9"/>
        <v>0</v>
      </c>
      <c r="BL27" s="85">
        <f t="shared" si="9"/>
        <v>0</v>
      </c>
      <c r="BM27" s="85">
        <f t="shared" si="9"/>
        <v>0</v>
      </c>
      <c r="BN27" s="85">
        <f t="shared" si="9"/>
        <v>0</v>
      </c>
      <c r="BO27" s="85">
        <f t="shared" si="9"/>
        <v>0</v>
      </c>
      <c r="BP27" s="85">
        <f t="shared" si="9"/>
        <v>0</v>
      </c>
      <c r="BQ27" s="85">
        <f t="shared" ref="BQ27:DI27" si="10">BQ47+BQ54</f>
        <v>0</v>
      </c>
      <c r="BR27" s="85">
        <f t="shared" si="10"/>
        <v>0</v>
      </c>
      <c r="BS27" s="85">
        <f t="shared" si="10"/>
        <v>0</v>
      </c>
      <c r="BT27" s="85">
        <f t="shared" si="10"/>
        <v>0</v>
      </c>
      <c r="BU27" s="85">
        <f t="shared" si="10"/>
        <v>0</v>
      </c>
      <c r="BV27" s="85">
        <f t="shared" si="10"/>
        <v>0</v>
      </c>
      <c r="BW27" s="85">
        <f t="shared" si="10"/>
        <v>0</v>
      </c>
      <c r="BX27" s="85">
        <f t="shared" si="10"/>
        <v>0</v>
      </c>
      <c r="BY27" s="85">
        <f t="shared" si="10"/>
        <v>0</v>
      </c>
      <c r="BZ27" s="85">
        <f t="shared" si="10"/>
        <v>0</v>
      </c>
      <c r="CA27" s="85">
        <f t="shared" si="10"/>
        <v>0</v>
      </c>
      <c r="CB27" s="85">
        <f t="shared" si="10"/>
        <v>0</v>
      </c>
      <c r="CC27" s="85">
        <f t="shared" si="10"/>
        <v>0</v>
      </c>
      <c r="CD27" s="85">
        <f t="shared" si="10"/>
        <v>0</v>
      </c>
      <c r="CE27" s="85">
        <f t="shared" si="10"/>
        <v>0</v>
      </c>
      <c r="CF27" s="85">
        <f t="shared" si="10"/>
        <v>0</v>
      </c>
      <c r="CG27" s="85">
        <f t="shared" si="10"/>
        <v>2</v>
      </c>
      <c r="CH27" s="85">
        <f t="shared" si="10"/>
        <v>0</v>
      </c>
      <c r="CI27" s="85">
        <f t="shared" si="10"/>
        <v>1</v>
      </c>
      <c r="CJ27" s="85">
        <f t="shared" si="10"/>
        <v>0</v>
      </c>
      <c r="CK27" s="85">
        <f t="shared" si="10"/>
        <v>1</v>
      </c>
      <c r="CL27" s="85">
        <f>CL47+CL54</f>
        <v>0</v>
      </c>
      <c r="CM27" s="85">
        <f t="shared" si="10"/>
        <v>0</v>
      </c>
      <c r="CN27" s="85">
        <f t="shared" si="10"/>
        <v>0</v>
      </c>
      <c r="CO27" s="85">
        <f t="shared" si="10"/>
        <v>0</v>
      </c>
      <c r="CP27" s="85">
        <f t="shared" si="10"/>
        <v>0</v>
      </c>
      <c r="CQ27" s="85">
        <f t="shared" si="10"/>
        <v>0</v>
      </c>
      <c r="CR27" s="85">
        <f t="shared" si="10"/>
        <v>0</v>
      </c>
      <c r="CS27" s="85">
        <f t="shared" si="10"/>
        <v>0</v>
      </c>
      <c r="CT27" s="85">
        <f t="shared" si="10"/>
        <v>0</v>
      </c>
      <c r="CU27" s="85">
        <f t="shared" si="10"/>
        <v>0</v>
      </c>
      <c r="CV27" s="85">
        <f t="shared" si="10"/>
        <v>0</v>
      </c>
      <c r="CW27" s="85">
        <f t="shared" si="10"/>
        <v>0</v>
      </c>
      <c r="CX27" s="85">
        <f t="shared" si="10"/>
        <v>0</v>
      </c>
      <c r="CY27" s="85">
        <f t="shared" si="10"/>
        <v>0</v>
      </c>
      <c r="CZ27" s="85">
        <f t="shared" si="10"/>
        <v>0</v>
      </c>
      <c r="DA27" s="85">
        <f t="shared" si="10"/>
        <v>0</v>
      </c>
      <c r="DB27" s="85">
        <f t="shared" si="10"/>
        <v>0</v>
      </c>
      <c r="DC27" s="85">
        <f t="shared" si="10"/>
        <v>0</v>
      </c>
      <c r="DD27" s="85">
        <f t="shared" si="10"/>
        <v>0</v>
      </c>
      <c r="DE27" s="85">
        <f t="shared" si="10"/>
        <v>0</v>
      </c>
      <c r="DF27" s="85">
        <f t="shared" si="10"/>
        <v>0</v>
      </c>
      <c r="DG27" s="85">
        <f t="shared" si="10"/>
        <v>0</v>
      </c>
      <c r="DH27" s="85">
        <f t="shared" si="10"/>
        <v>0</v>
      </c>
      <c r="DI27" s="86">
        <f t="shared" si="10"/>
        <v>0</v>
      </c>
    </row>
    <row r="28" spans="1:147" s="36" customFormat="1" ht="28.5" customHeight="1">
      <c r="A28" s="38">
        <v>18</v>
      </c>
      <c r="B28" s="148" t="s">
        <v>182</v>
      </c>
      <c r="C28" s="148"/>
      <c r="D28" s="85">
        <v>17.25</v>
      </c>
      <c r="E28" s="85">
        <f>E34+E48+E55</f>
        <v>43</v>
      </c>
      <c r="F28" s="85">
        <f t="shared" ref="F28:BQ28" si="11">F34+F48+F55</f>
        <v>35</v>
      </c>
      <c r="G28" s="85">
        <f t="shared" si="11"/>
        <v>0</v>
      </c>
      <c r="H28" s="85">
        <f t="shared" si="11"/>
        <v>0</v>
      </c>
      <c r="I28" s="85">
        <f t="shared" si="11"/>
        <v>0</v>
      </c>
      <c r="J28" s="85">
        <f t="shared" si="11"/>
        <v>0</v>
      </c>
      <c r="K28" s="85">
        <f t="shared" si="11"/>
        <v>0.5</v>
      </c>
      <c r="L28" s="85">
        <f t="shared" si="11"/>
        <v>0</v>
      </c>
      <c r="M28" s="85">
        <f t="shared" si="11"/>
        <v>4</v>
      </c>
      <c r="N28" s="85">
        <f t="shared" si="11"/>
        <v>0</v>
      </c>
      <c r="O28" s="85">
        <f t="shared" si="11"/>
        <v>13</v>
      </c>
      <c r="P28" s="85">
        <f t="shared" si="11"/>
        <v>12</v>
      </c>
      <c r="Q28" s="85">
        <f t="shared" si="11"/>
        <v>11</v>
      </c>
      <c r="R28" s="85">
        <f t="shared" si="11"/>
        <v>3</v>
      </c>
      <c r="S28" s="85">
        <f t="shared" si="11"/>
        <v>10</v>
      </c>
      <c r="T28" s="85">
        <f t="shared" si="11"/>
        <v>0</v>
      </c>
      <c r="U28" s="85">
        <f t="shared" si="11"/>
        <v>12</v>
      </c>
      <c r="V28" s="85">
        <f t="shared" si="11"/>
        <v>11</v>
      </c>
      <c r="W28" s="85">
        <f t="shared" si="11"/>
        <v>6</v>
      </c>
      <c r="X28" s="85">
        <f t="shared" si="11"/>
        <v>4</v>
      </c>
      <c r="Y28" s="85">
        <f t="shared" si="11"/>
        <v>0</v>
      </c>
      <c r="Z28" s="85">
        <f t="shared" si="11"/>
        <v>0</v>
      </c>
      <c r="AA28" s="85">
        <f t="shared" si="11"/>
        <v>0</v>
      </c>
      <c r="AB28" s="85">
        <f t="shared" si="11"/>
        <v>0</v>
      </c>
      <c r="AC28" s="85">
        <f t="shared" si="11"/>
        <v>0</v>
      </c>
      <c r="AD28" s="85">
        <f t="shared" si="11"/>
        <v>0</v>
      </c>
      <c r="AE28" s="85">
        <f t="shared" si="11"/>
        <v>0</v>
      </c>
      <c r="AF28" s="85">
        <f t="shared" si="11"/>
        <v>0</v>
      </c>
      <c r="AG28" s="85">
        <f t="shared" si="11"/>
        <v>1</v>
      </c>
      <c r="AH28" s="85">
        <f t="shared" si="11"/>
        <v>3</v>
      </c>
      <c r="AI28" s="85">
        <f t="shared" si="11"/>
        <v>12</v>
      </c>
      <c r="AJ28" s="85">
        <f t="shared" si="11"/>
        <v>27</v>
      </c>
      <c r="AK28" s="85">
        <f t="shared" si="11"/>
        <v>38</v>
      </c>
      <c r="AL28" s="85">
        <f t="shared" si="11"/>
        <v>0</v>
      </c>
      <c r="AM28" s="85">
        <f t="shared" si="11"/>
        <v>5</v>
      </c>
      <c r="AN28" s="85">
        <f t="shared" si="11"/>
        <v>0</v>
      </c>
      <c r="AO28" s="85">
        <f t="shared" si="11"/>
        <v>0</v>
      </c>
      <c r="AP28" s="85">
        <f t="shared" si="11"/>
        <v>0</v>
      </c>
      <c r="AQ28" s="85">
        <f t="shared" si="11"/>
        <v>0</v>
      </c>
      <c r="AR28" s="84">
        <f t="shared" si="11"/>
        <v>0</v>
      </c>
      <c r="AS28" s="85">
        <f t="shared" si="11"/>
        <v>0</v>
      </c>
      <c r="AT28" s="85">
        <f t="shared" si="11"/>
        <v>0</v>
      </c>
      <c r="AU28" s="85">
        <f t="shared" si="11"/>
        <v>0</v>
      </c>
      <c r="AV28" s="85">
        <f t="shared" si="11"/>
        <v>0</v>
      </c>
      <c r="AW28" s="85">
        <f t="shared" si="11"/>
        <v>0</v>
      </c>
      <c r="AX28" s="85">
        <f t="shared" si="11"/>
        <v>0</v>
      </c>
      <c r="AY28" s="85">
        <f t="shared" si="11"/>
        <v>0</v>
      </c>
      <c r="AZ28" s="85">
        <f t="shared" si="11"/>
        <v>2</v>
      </c>
      <c r="BA28" s="85">
        <f t="shared" si="11"/>
        <v>0</v>
      </c>
      <c r="BB28" s="85">
        <f t="shared" si="11"/>
        <v>0</v>
      </c>
      <c r="BC28" s="85">
        <f t="shared" si="11"/>
        <v>0</v>
      </c>
      <c r="BD28" s="85">
        <f t="shared" si="11"/>
        <v>0</v>
      </c>
      <c r="BE28" s="85">
        <f t="shared" si="11"/>
        <v>0</v>
      </c>
      <c r="BF28" s="85">
        <f t="shared" si="11"/>
        <v>1</v>
      </c>
      <c r="BG28" s="85">
        <f t="shared" si="11"/>
        <v>0</v>
      </c>
      <c r="BH28" s="85">
        <f t="shared" si="11"/>
        <v>0</v>
      </c>
      <c r="BI28" s="85">
        <f t="shared" si="11"/>
        <v>0</v>
      </c>
      <c r="BJ28" s="85">
        <f t="shared" si="11"/>
        <v>0</v>
      </c>
      <c r="BK28" s="85">
        <f t="shared" si="11"/>
        <v>0</v>
      </c>
      <c r="BL28" s="85">
        <f t="shared" si="11"/>
        <v>0</v>
      </c>
      <c r="BM28" s="85">
        <f t="shared" si="11"/>
        <v>0</v>
      </c>
      <c r="BN28" s="85">
        <f t="shared" si="11"/>
        <v>0</v>
      </c>
      <c r="BO28" s="85">
        <f t="shared" si="11"/>
        <v>0</v>
      </c>
      <c r="BP28" s="85">
        <f t="shared" si="11"/>
        <v>0</v>
      </c>
      <c r="BQ28" s="85">
        <f t="shared" si="11"/>
        <v>0</v>
      </c>
      <c r="BR28" s="85">
        <f t="shared" ref="BR28:DI28" si="12">BR34+BR48+BR55</f>
        <v>0</v>
      </c>
      <c r="BS28" s="85">
        <f t="shared" si="12"/>
        <v>0</v>
      </c>
      <c r="BT28" s="85">
        <f t="shared" si="12"/>
        <v>0</v>
      </c>
      <c r="BU28" s="85">
        <f t="shared" si="12"/>
        <v>0</v>
      </c>
      <c r="BV28" s="85">
        <f t="shared" si="12"/>
        <v>0</v>
      </c>
      <c r="BW28" s="85">
        <f t="shared" si="12"/>
        <v>0</v>
      </c>
      <c r="BX28" s="85">
        <f t="shared" si="12"/>
        <v>0</v>
      </c>
      <c r="BY28" s="85">
        <f t="shared" si="12"/>
        <v>0</v>
      </c>
      <c r="BZ28" s="85">
        <f t="shared" si="12"/>
        <v>0</v>
      </c>
      <c r="CA28" s="85">
        <f t="shared" si="12"/>
        <v>0</v>
      </c>
      <c r="CB28" s="85">
        <f t="shared" si="12"/>
        <v>0</v>
      </c>
      <c r="CC28" s="85">
        <f t="shared" si="12"/>
        <v>0</v>
      </c>
      <c r="CD28" s="85">
        <f t="shared" si="12"/>
        <v>0</v>
      </c>
      <c r="CE28" s="85">
        <f t="shared" si="12"/>
        <v>0</v>
      </c>
      <c r="CF28" s="85">
        <f t="shared" si="12"/>
        <v>0</v>
      </c>
      <c r="CG28" s="85">
        <f t="shared" si="12"/>
        <v>0</v>
      </c>
      <c r="CH28" s="85">
        <f t="shared" si="12"/>
        <v>0</v>
      </c>
      <c r="CI28" s="85">
        <f t="shared" si="12"/>
        <v>0</v>
      </c>
      <c r="CJ28" s="85">
        <f t="shared" si="12"/>
        <v>0</v>
      </c>
      <c r="CK28" s="85">
        <f t="shared" si="12"/>
        <v>0</v>
      </c>
      <c r="CL28" s="85">
        <f t="shared" si="12"/>
        <v>0</v>
      </c>
      <c r="CM28" s="85">
        <f t="shared" si="12"/>
        <v>0</v>
      </c>
      <c r="CN28" s="85">
        <f t="shared" si="12"/>
        <v>0</v>
      </c>
      <c r="CO28" s="85">
        <f t="shared" si="12"/>
        <v>0</v>
      </c>
      <c r="CP28" s="85">
        <f t="shared" si="12"/>
        <v>0</v>
      </c>
      <c r="CQ28" s="85">
        <f t="shared" si="12"/>
        <v>0</v>
      </c>
      <c r="CR28" s="85">
        <f t="shared" si="12"/>
        <v>0</v>
      </c>
      <c r="CS28" s="85">
        <f t="shared" si="12"/>
        <v>0</v>
      </c>
      <c r="CT28" s="85">
        <f t="shared" si="12"/>
        <v>0</v>
      </c>
      <c r="CU28" s="85">
        <f t="shared" si="12"/>
        <v>0</v>
      </c>
      <c r="CV28" s="85">
        <f t="shared" si="12"/>
        <v>0</v>
      </c>
      <c r="CW28" s="85">
        <f t="shared" si="12"/>
        <v>0</v>
      </c>
      <c r="CX28" s="85">
        <f t="shared" si="12"/>
        <v>0</v>
      </c>
      <c r="CY28" s="85">
        <f t="shared" si="12"/>
        <v>0</v>
      </c>
      <c r="CZ28" s="85">
        <f t="shared" si="12"/>
        <v>0</v>
      </c>
      <c r="DA28" s="85">
        <f t="shared" si="12"/>
        <v>0</v>
      </c>
      <c r="DB28" s="85">
        <f t="shared" si="12"/>
        <v>0</v>
      </c>
      <c r="DC28" s="85">
        <f t="shared" si="12"/>
        <v>0</v>
      </c>
      <c r="DD28" s="85">
        <f t="shared" si="12"/>
        <v>0</v>
      </c>
      <c r="DE28" s="85">
        <f t="shared" si="12"/>
        <v>0</v>
      </c>
      <c r="DF28" s="85">
        <f t="shared" si="12"/>
        <v>0</v>
      </c>
      <c r="DG28" s="85">
        <f t="shared" si="12"/>
        <v>0</v>
      </c>
      <c r="DH28" s="85">
        <f t="shared" si="12"/>
        <v>0</v>
      </c>
      <c r="DI28" s="85">
        <f t="shared" si="12"/>
        <v>0</v>
      </c>
    </row>
    <row r="29" spans="1:147" s="22" customFormat="1" ht="33" customHeight="1">
      <c r="A29" s="38">
        <v>19</v>
      </c>
      <c r="B29" s="149" t="s">
        <v>180</v>
      </c>
      <c r="C29" s="29" t="s">
        <v>184</v>
      </c>
      <c r="D29" s="103">
        <v>12</v>
      </c>
      <c r="E29" s="103">
        <v>12</v>
      </c>
      <c r="F29" s="103"/>
      <c r="G29" s="103"/>
      <c r="H29" s="103"/>
      <c r="I29" s="103"/>
      <c r="J29" s="103"/>
      <c r="K29" s="103"/>
      <c r="L29" s="103"/>
      <c r="M29" s="103"/>
      <c r="N29" s="103"/>
      <c r="O29" s="103">
        <v>8</v>
      </c>
      <c r="P29" s="103">
        <v>3</v>
      </c>
      <c r="Q29" s="103">
        <v>1</v>
      </c>
      <c r="R29" s="103"/>
      <c r="S29" s="103"/>
      <c r="T29" s="103"/>
      <c r="U29" s="103"/>
      <c r="V29" s="103">
        <v>2</v>
      </c>
      <c r="W29" s="103">
        <v>5</v>
      </c>
      <c r="X29" s="103">
        <v>5</v>
      </c>
      <c r="Y29" s="103"/>
      <c r="Z29" s="103"/>
      <c r="AA29" s="103"/>
      <c r="AB29" s="103"/>
      <c r="AC29" s="103">
        <v>6</v>
      </c>
      <c r="AD29" s="103">
        <v>1</v>
      </c>
      <c r="AE29" s="103">
        <v>5</v>
      </c>
      <c r="AF29" s="103">
        <v>12</v>
      </c>
      <c r="AG29" s="103"/>
      <c r="AH29" s="103"/>
      <c r="AI29" s="103"/>
      <c r="AJ29" s="103"/>
      <c r="AK29" s="103">
        <v>12</v>
      </c>
      <c r="AL29" s="103"/>
      <c r="AM29" s="103"/>
      <c r="AN29" s="103"/>
      <c r="AO29" s="103"/>
      <c r="AP29" s="103"/>
      <c r="AQ29" s="103"/>
      <c r="AR29" s="103">
        <v>12</v>
      </c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>
        <v>1</v>
      </c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10"/>
      <c r="DJ29" s="93"/>
      <c r="DK29" s="93"/>
      <c r="DL29" s="93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</row>
    <row r="30" spans="1:147" s="50" customFormat="1" ht="62.25" customHeight="1">
      <c r="A30" s="39">
        <v>20</v>
      </c>
      <c r="B30" s="149"/>
      <c r="C30" s="48" t="s">
        <v>194</v>
      </c>
      <c r="D30" s="49">
        <v>11</v>
      </c>
      <c r="E30" s="49">
        <f t="shared" ref="E30:Z30" si="13">E31+E32+E33</f>
        <v>11</v>
      </c>
      <c r="F30" s="49">
        <f t="shared" si="13"/>
        <v>1</v>
      </c>
      <c r="G30" s="49">
        <f t="shared" si="13"/>
        <v>0</v>
      </c>
      <c r="H30" s="49">
        <f t="shared" si="13"/>
        <v>1</v>
      </c>
      <c r="I30" s="49">
        <f t="shared" si="13"/>
        <v>0</v>
      </c>
      <c r="J30" s="49">
        <f t="shared" si="13"/>
        <v>0</v>
      </c>
      <c r="K30" s="49">
        <f t="shared" si="13"/>
        <v>1</v>
      </c>
      <c r="L30" s="49">
        <f t="shared" si="13"/>
        <v>0</v>
      </c>
      <c r="M30" s="49">
        <f t="shared" si="13"/>
        <v>9</v>
      </c>
      <c r="N30" s="49">
        <f t="shared" si="13"/>
        <v>0</v>
      </c>
      <c r="O30" s="49">
        <f t="shared" si="13"/>
        <v>2</v>
      </c>
      <c r="P30" s="49">
        <f t="shared" si="13"/>
        <v>0</v>
      </c>
      <c r="Q30" s="49">
        <f t="shared" si="13"/>
        <v>0</v>
      </c>
      <c r="R30" s="49">
        <f t="shared" si="13"/>
        <v>0</v>
      </c>
      <c r="S30" s="49">
        <f t="shared" si="13"/>
        <v>4</v>
      </c>
      <c r="T30" s="49">
        <f t="shared" si="13"/>
        <v>0</v>
      </c>
      <c r="U30" s="49">
        <f t="shared" si="13"/>
        <v>3</v>
      </c>
      <c r="V30" s="49">
        <f t="shared" si="13"/>
        <v>2</v>
      </c>
      <c r="W30" s="49">
        <f t="shared" si="13"/>
        <v>2</v>
      </c>
      <c r="X30" s="49">
        <f t="shared" si="13"/>
        <v>0</v>
      </c>
      <c r="Y30" s="49">
        <f t="shared" si="13"/>
        <v>0</v>
      </c>
      <c r="Z30" s="49">
        <f t="shared" si="13"/>
        <v>0</v>
      </c>
      <c r="AA30" s="49">
        <f t="shared" ref="AA30" si="14">AA31+AA32+AA33</f>
        <v>0</v>
      </c>
      <c r="AB30" s="49">
        <f t="shared" ref="AB30" si="15">AB31+AB32+AB33</f>
        <v>0</v>
      </c>
      <c r="AC30" s="49">
        <f t="shared" ref="AC30" si="16">AC31+AC32+AC33</f>
        <v>0</v>
      </c>
      <c r="AD30" s="49">
        <f t="shared" ref="AD30" si="17">AD31+AD32+AD33</f>
        <v>4</v>
      </c>
      <c r="AE30" s="49">
        <f t="shared" ref="AE30" si="18">AE31+AE32+AE33</f>
        <v>4</v>
      </c>
      <c r="AF30" s="49">
        <f t="shared" ref="AF30" si="19">AF31+AF32+AF33</f>
        <v>11</v>
      </c>
      <c r="AG30" s="49">
        <f t="shared" ref="AG30" si="20">AG31+AG32+AG33</f>
        <v>0</v>
      </c>
      <c r="AH30" s="49">
        <f t="shared" ref="AH30" si="21">AH31+AH32+AH33</f>
        <v>0</v>
      </c>
      <c r="AI30" s="49">
        <f t="shared" ref="AI30" si="22">AI31+AI32+AI33</f>
        <v>0</v>
      </c>
      <c r="AJ30" s="49">
        <f t="shared" ref="AJ30" si="23">AJ31+AJ32+AJ33</f>
        <v>0</v>
      </c>
      <c r="AK30" s="49">
        <f t="shared" ref="AK30" si="24">AK31+AK32+AK33</f>
        <v>11</v>
      </c>
      <c r="AL30" s="49">
        <f t="shared" ref="AL30" si="25">AL31+AL32+AL33</f>
        <v>0</v>
      </c>
      <c r="AM30" s="49">
        <f t="shared" ref="AM30" si="26">AM31+AM32+AM33</f>
        <v>0</v>
      </c>
      <c r="AN30" s="49">
        <f t="shared" ref="AN30" si="27">AN31+AN32+AN33</f>
        <v>0</v>
      </c>
      <c r="AO30" s="49">
        <f t="shared" ref="AO30" si="28">AO31+AO32+AO33</f>
        <v>0</v>
      </c>
      <c r="AP30" s="49">
        <f t="shared" ref="AP30" si="29">AP31+AP32+AP33</f>
        <v>0</v>
      </c>
      <c r="AQ30" s="49">
        <f t="shared" ref="AQ30" si="30">AQ31+AQ32+AQ33</f>
        <v>0</v>
      </c>
      <c r="AR30" s="49">
        <f t="shared" ref="AR30" si="31">AR31+AR32+AR33</f>
        <v>11</v>
      </c>
      <c r="AS30" s="49">
        <f t="shared" ref="AS30" si="32">AS31+AS32+AS33</f>
        <v>0</v>
      </c>
      <c r="AT30" s="49">
        <f t="shared" ref="AT30" si="33">AT31+AT32+AT33</f>
        <v>0</v>
      </c>
      <c r="AU30" s="49">
        <f t="shared" ref="AU30:AV30" si="34">AU31+AU32+AU33</f>
        <v>0</v>
      </c>
      <c r="AV30" s="49">
        <f t="shared" si="34"/>
        <v>0</v>
      </c>
      <c r="AW30" s="49">
        <f t="shared" ref="AW30" si="35">AW31+AW32+AW33</f>
        <v>0</v>
      </c>
      <c r="AX30" s="49">
        <f t="shared" ref="AX30" si="36">AX31+AX32+AX33</f>
        <v>0</v>
      </c>
      <c r="AY30" s="49">
        <f t="shared" ref="AY30" si="37">AY31+AY32+AY33</f>
        <v>0</v>
      </c>
      <c r="AZ30" s="49">
        <f t="shared" ref="AZ30" si="38">AZ31+AZ32+AZ33</f>
        <v>0</v>
      </c>
      <c r="BA30" s="49">
        <f t="shared" ref="BA30" si="39">BA31+BA32+BA33</f>
        <v>0</v>
      </c>
      <c r="BB30" s="49">
        <f t="shared" ref="BB30" si="40">BB31+BB32+BB33</f>
        <v>0</v>
      </c>
      <c r="BC30" s="49">
        <f t="shared" ref="BC30" si="41">BC31+BC32+BC33</f>
        <v>0</v>
      </c>
      <c r="BD30" s="49">
        <f t="shared" ref="BD30" si="42">BD31+BD32+BD33</f>
        <v>0</v>
      </c>
      <c r="BE30" s="49">
        <f t="shared" ref="BE30" si="43">BE31+BE32+BE33</f>
        <v>0</v>
      </c>
      <c r="BF30" s="49">
        <f t="shared" ref="BF30" si="44">BF31+BF32+BF33</f>
        <v>0</v>
      </c>
      <c r="BG30" s="49">
        <f t="shared" ref="BG30" si="45">BG31+BG32+BG33</f>
        <v>0</v>
      </c>
      <c r="BH30" s="49">
        <f t="shared" ref="BH30" si="46">BH31+BH32+BH33</f>
        <v>0</v>
      </c>
      <c r="BI30" s="49">
        <f t="shared" ref="BI30" si="47">BI31+BI32+BI33</f>
        <v>0</v>
      </c>
      <c r="BJ30" s="49">
        <f t="shared" ref="BJ30" si="48">BJ31+BJ32+BJ33</f>
        <v>0</v>
      </c>
      <c r="BK30" s="49">
        <f t="shared" ref="BK30" si="49">BK31+BK32+BK33</f>
        <v>0</v>
      </c>
      <c r="BL30" s="49">
        <f t="shared" ref="BL30" si="50">BL31+BL32+BL33</f>
        <v>0</v>
      </c>
      <c r="BM30" s="49">
        <f t="shared" ref="BM30" si="51">BM31+BM32+BM33</f>
        <v>0</v>
      </c>
      <c r="BN30" s="49">
        <f t="shared" ref="BN30" si="52">BN31+BN32+BN33</f>
        <v>0</v>
      </c>
      <c r="BO30" s="49">
        <f t="shared" ref="BO30" si="53">BO31+BO32+BO33</f>
        <v>0</v>
      </c>
      <c r="BP30" s="49">
        <f t="shared" ref="BP30" si="54">BP31+BP32+BP33</f>
        <v>2</v>
      </c>
      <c r="BQ30" s="49">
        <f t="shared" ref="BQ30:BR30" si="55">BQ31+BQ32+BQ33</f>
        <v>0</v>
      </c>
      <c r="BR30" s="49">
        <f t="shared" si="55"/>
        <v>0</v>
      </c>
      <c r="BS30" s="49">
        <f t="shared" ref="BS30" si="56">BS31+BS32+BS33</f>
        <v>0</v>
      </c>
      <c r="BT30" s="49">
        <f t="shared" ref="BT30" si="57">BT31+BT32+BT33</f>
        <v>0</v>
      </c>
      <c r="BU30" s="49">
        <f t="shared" ref="BU30" si="58">BU31+BU32+BU33</f>
        <v>0</v>
      </c>
      <c r="BV30" s="49">
        <f t="shared" ref="BV30" si="59">BV31+BV32+BV33</f>
        <v>0</v>
      </c>
      <c r="BW30" s="49">
        <f t="shared" ref="BW30" si="60">BW31+BW32+BW33</f>
        <v>0</v>
      </c>
      <c r="BX30" s="49">
        <f t="shared" ref="BX30" si="61">BX31+BX32+BX33</f>
        <v>0</v>
      </c>
      <c r="BY30" s="49">
        <f t="shared" ref="BY30" si="62">BY31+BY32+BY33</f>
        <v>0</v>
      </c>
      <c r="BZ30" s="49">
        <f t="shared" ref="BZ30" si="63">BZ31+BZ32+BZ33</f>
        <v>0</v>
      </c>
      <c r="CA30" s="49">
        <f t="shared" ref="CA30" si="64">CA31+CA32+CA33</f>
        <v>0</v>
      </c>
      <c r="CB30" s="49">
        <f t="shared" ref="CB30" si="65">CB31+CB32+CB33</f>
        <v>0</v>
      </c>
      <c r="CC30" s="49">
        <f t="shared" ref="CC30" si="66">CC31+CC32+CC33</f>
        <v>0</v>
      </c>
      <c r="CD30" s="49">
        <f t="shared" ref="CD30" si="67">CD31+CD32+CD33</f>
        <v>0</v>
      </c>
      <c r="CE30" s="49">
        <f t="shared" ref="CE30" si="68">CE31+CE32+CE33</f>
        <v>0</v>
      </c>
      <c r="CF30" s="49">
        <f t="shared" ref="CF30" si="69">CF31+CF32+CF33</f>
        <v>0</v>
      </c>
      <c r="CG30" s="49">
        <f t="shared" ref="CG30" si="70">CG31+CG32+CG33</f>
        <v>0</v>
      </c>
      <c r="CH30" s="49">
        <f t="shared" ref="CH30" si="71">CH31+CH32+CH33</f>
        <v>0</v>
      </c>
      <c r="CI30" s="49">
        <f t="shared" ref="CI30" si="72">CI31+CI32+CI33</f>
        <v>0</v>
      </c>
      <c r="CJ30" s="49">
        <f t="shared" ref="CJ30" si="73">CJ31+CJ32+CJ33</f>
        <v>0</v>
      </c>
      <c r="CK30" s="49">
        <f t="shared" ref="CK30" si="74">CK31+CK32+CK33</f>
        <v>0</v>
      </c>
      <c r="CL30" s="49">
        <f t="shared" ref="CL30" si="75">CL32+CL33+CL34+CL35+CL36+CL37+CL38+CL39+CL40</f>
        <v>0</v>
      </c>
      <c r="CM30" s="49">
        <f t="shared" ref="CM30:CN30" si="76">CM31+CM32+CM33</f>
        <v>0</v>
      </c>
      <c r="CN30" s="49">
        <f t="shared" si="76"/>
        <v>0</v>
      </c>
      <c r="CO30" s="49">
        <f t="shared" ref="CO30" si="77">CO31+CO32+CO33</f>
        <v>1</v>
      </c>
      <c r="CP30" s="49">
        <f t="shared" ref="CP30" si="78">CP31+CP32+CP33</f>
        <v>0</v>
      </c>
      <c r="CQ30" s="49">
        <f t="shared" ref="CQ30" si="79">CQ31+CQ32+CQ33</f>
        <v>0</v>
      </c>
      <c r="CR30" s="49">
        <f t="shared" ref="CR30" si="80">CR31+CR32+CR33</f>
        <v>0</v>
      </c>
      <c r="CS30" s="49">
        <f t="shared" ref="CS30" si="81">CS31+CS32+CS33</f>
        <v>0</v>
      </c>
      <c r="CT30" s="49">
        <f t="shared" ref="CT30" si="82">CT31+CT32+CT33</f>
        <v>0</v>
      </c>
      <c r="CU30" s="49">
        <f t="shared" ref="CU30" si="83">CU31+CU32+CU33</f>
        <v>0</v>
      </c>
      <c r="CV30" s="49">
        <f t="shared" ref="CV30" si="84">CV31+CV32+CV33</f>
        <v>0</v>
      </c>
      <c r="CW30" s="49">
        <f t="shared" ref="CW30" si="85">CW31+CW32+CW33</f>
        <v>0</v>
      </c>
      <c r="CX30" s="49">
        <f t="shared" ref="CX30" si="86">CX31+CX32+CX33</f>
        <v>0</v>
      </c>
      <c r="CY30" s="49">
        <f t="shared" ref="CY30" si="87">CY31+CY32+CY33</f>
        <v>0</v>
      </c>
      <c r="CZ30" s="49">
        <f t="shared" ref="CZ30" si="88">CZ31+CZ32+CZ33</f>
        <v>0</v>
      </c>
      <c r="DA30" s="49">
        <f t="shared" ref="DA30" si="89">DA31+DA32+DA33</f>
        <v>0</v>
      </c>
      <c r="DB30" s="49">
        <f t="shared" ref="DB30" si="90">DB31+DB32+DB33</f>
        <v>0</v>
      </c>
      <c r="DC30" s="49">
        <f t="shared" ref="DC30" si="91">DC31+DC32+DC33</f>
        <v>0</v>
      </c>
      <c r="DD30" s="49">
        <f t="shared" ref="DD30" si="92">DD31+DD32+DD33</f>
        <v>0</v>
      </c>
      <c r="DE30" s="49">
        <f t="shared" ref="DE30" si="93">DE31+DE32+DE33</f>
        <v>0</v>
      </c>
      <c r="DF30" s="49">
        <f t="shared" ref="DF30" si="94">DF31+DF32+DF33</f>
        <v>0</v>
      </c>
      <c r="DG30" s="49">
        <f t="shared" ref="DG30" si="95">DG31+DG32+DG33</f>
        <v>0</v>
      </c>
      <c r="DH30" s="49">
        <f t="shared" ref="DH30" si="96">DH31+DH32+DH33</f>
        <v>0</v>
      </c>
      <c r="DI30" s="49">
        <f t="shared" ref="DI30" si="97">DI31+DI32+DI33</f>
        <v>0</v>
      </c>
    </row>
    <row r="31" spans="1:147" s="22" customFormat="1" ht="42.75" customHeight="1">
      <c r="A31" s="38">
        <v>21</v>
      </c>
      <c r="B31" s="149"/>
      <c r="C31" s="29" t="s">
        <v>27</v>
      </c>
      <c r="D31" s="103">
        <v>11</v>
      </c>
      <c r="E31" s="103">
        <v>11</v>
      </c>
      <c r="F31" s="103">
        <v>1</v>
      </c>
      <c r="G31" s="103"/>
      <c r="H31" s="103">
        <v>1</v>
      </c>
      <c r="I31" s="103"/>
      <c r="J31" s="103"/>
      <c r="K31" s="103">
        <v>1</v>
      </c>
      <c r="L31" s="103"/>
      <c r="M31" s="103">
        <v>9</v>
      </c>
      <c r="N31" s="103"/>
      <c r="O31" s="103">
        <v>2</v>
      </c>
      <c r="P31" s="103"/>
      <c r="Q31" s="103"/>
      <c r="R31" s="103"/>
      <c r="S31" s="103">
        <v>4</v>
      </c>
      <c r="T31" s="103"/>
      <c r="U31" s="103">
        <v>3</v>
      </c>
      <c r="V31" s="103">
        <v>2</v>
      </c>
      <c r="W31" s="103">
        <v>2</v>
      </c>
      <c r="X31" s="103"/>
      <c r="Y31" s="103"/>
      <c r="Z31" s="103"/>
      <c r="AA31" s="103"/>
      <c r="AB31" s="103"/>
      <c r="AC31" s="103"/>
      <c r="AD31" s="103">
        <v>4</v>
      </c>
      <c r="AE31" s="103">
        <v>4</v>
      </c>
      <c r="AF31" s="103">
        <v>11</v>
      </c>
      <c r="AG31" s="103"/>
      <c r="AH31" s="103"/>
      <c r="AI31" s="103"/>
      <c r="AJ31" s="103"/>
      <c r="AK31" s="103">
        <v>11</v>
      </c>
      <c r="AL31" s="103"/>
      <c r="AM31" s="103"/>
      <c r="AN31" s="103"/>
      <c r="AO31" s="103"/>
      <c r="AP31" s="103"/>
      <c r="AQ31" s="103"/>
      <c r="AR31" s="103">
        <v>11</v>
      </c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>
        <v>2</v>
      </c>
      <c r="BQ31" s="103"/>
      <c r="BR31" s="103"/>
      <c r="BS31" s="103"/>
      <c r="BT31" s="103"/>
      <c r="BU31" s="103"/>
      <c r="BV31" s="103"/>
      <c r="BW31" s="103"/>
      <c r="BX31" s="103"/>
      <c r="BY31" s="108"/>
      <c r="BZ31" s="103"/>
      <c r="CA31" s="108"/>
      <c r="CB31" s="108"/>
      <c r="CC31" s="108"/>
      <c r="CD31" s="108"/>
      <c r="CE31" s="108"/>
      <c r="CF31" s="103"/>
      <c r="CG31" s="103"/>
      <c r="CH31" s="108"/>
      <c r="CI31" s="103"/>
      <c r="CJ31" s="108"/>
      <c r="CK31" s="103"/>
      <c r="CL31" s="108"/>
      <c r="CM31" s="108"/>
      <c r="CN31" s="103"/>
      <c r="CO31" s="103">
        <v>1</v>
      </c>
      <c r="CP31" s="108"/>
      <c r="CQ31" s="108"/>
      <c r="CR31" s="108"/>
      <c r="CS31" s="108"/>
      <c r="CT31" s="108"/>
      <c r="CU31" s="108"/>
      <c r="CV31" s="108"/>
      <c r="CW31" s="108"/>
      <c r="CX31" s="108"/>
      <c r="CY31" s="108"/>
      <c r="CZ31" s="108"/>
      <c r="DA31" s="108"/>
      <c r="DB31" s="108"/>
      <c r="DC31" s="108"/>
      <c r="DD31" s="108"/>
      <c r="DE31" s="108"/>
      <c r="DF31" s="108"/>
      <c r="DG31" s="108"/>
      <c r="DH31" s="108"/>
      <c r="DI31" s="109"/>
      <c r="DJ31" s="93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</row>
    <row r="32" spans="1:147" s="22" customFormat="1" ht="53.25" customHeight="1">
      <c r="A32" s="38">
        <v>22</v>
      </c>
      <c r="B32" s="149"/>
      <c r="C32" s="29" t="s">
        <v>28</v>
      </c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8"/>
      <c r="BZ32" s="103"/>
      <c r="CA32" s="108"/>
      <c r="CB32" s="108"/>
      <c r="CC32" s="108"/>
      <c r="CD32" s="108"/>
      <c r="CE32" s="108"/>
      <c r="CF32" s="103"/>
      <c r="CG32" s="103"/>
      <c r="CH32" s="108"/>
      <c r="CI32" s="103"/>
      <c r="CJ32" s="108"/>
      <c r="CK32" s="103"/>
      <c r="CL32" s="108"/>
      <c r="CM32" s="108"/>
      <c r="CN32" s="103"/>
      <c r="CO32" s="103"/>
      <c r="CP32" s="108"/>
      <c r="CQ32" s="108"/>
      <c r="CR32" s="108"/>
      <c r="CS32" s="108"/>
      <c r="CT32" s="108"/>
      <c r="CU32" s="108"/>
      <c r="CV32" s="108"/>
      <c r="CW32" s="108"/>
      <c r="CX32" s="108"/>
      <c r="CY32" s="108"/>
      <c r="CZ32" s="108"/>
      <c r="DA32" s="108"/>
      <c r="DB32" s="108"/>
      <c r="DC32" s="108"/>
      <c r="DD32" s="108"/>
      <c r="DE32" s="108"/>
      <c r="DF32" s="108"/>
      <c r="DG32" s="108"/>
      <c r="DH32" s="108"/>
      <c r="DI32" s="109"/>
      <c r="DJ32" s="93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</row>
    <row r="33" spans="1:147" s="23" customFormat="1" ht="47.25" customHeight="1" thickBot="1">
      <c r="A33" s="38">
        <v>23</v>
      </c>
      <c r="B33" s="149"/>
      <c r="C33" s="29" t="s">
        <v>29</v>
      </c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8"/>
      <c r="BZ33" s="103"/>
      <c r="CA33" s="108"/>
      <c r="CB33" s="108"/>
      <c r="CC33" s="108"/>
      <c r="CD33" s="108"/>
      <c r="CE33" s="108"/>
      <c r="CF33" s="103"/>
      <c r="CG33" s="103"/>
      <c r="CH33" s="108"/>
      <c r="CI33" s="103"/>
      <c r="CJ33" s="108"/>
      <c r="CK33" s="103"/>
      <c r="CL33" s="108"/>
      <c r="CM33" s="108"/>
      <c r="CN33" s="103"/>
      <c r="CO33" s="103"/>
      <c r="CP33" s="108"/>
      <c r="CQ33" s="108"/>
      <c r="CR33" s="108"/>
      <c r="CS33" s="108"/>
      <c r="CT33" s="108"/>
      <c r="CU33" s="108"/>
      <c r="CV33" s="108"/>
      <c r="CW33" s="108"/>
      <c r="CX33" s="108"/>
      <c r="CY33" s="108"/>
      <c r="CZ33" s="108"/>
      <c r="DA33" s="108"/>
      <c r="DB33" s="108"/>
      <c r="DC33" s="108"/>
      <c r="DD33" s="108"/>
      <c r="DE33" s="108"/>
      <c r="DF33" s="108"/>
      <c r="DG33" s="108"/>
      <c r="DH33" s="108"/>
      <c r="DI33" s="109"/>
      <c r="DJ33" s="93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</row>
    <row r="34" spans="1:147" s="34" customFormat="1" ht="36" customHeight="1">
      <c r="A34" s="35">
        <v>24</v>
      </c>
      <c r="B34" s="142" t="s">
        <v>17</v>
      </c>
      <c r="C34" s="142"/>
      <c r="D34" s="54">
        <v>16.5</v>
      </c>
      <c r="E34" s="54">
        <v>25</v>
      </c>
      <c r="F34" s="54">
        <v>20</v>
      </c>
      <c r="G34" s="54"/>
      <c r="H34" s="54"/>
      <c r="I34" s="54"/>
      <c r="J34" s="54"/>
      <c r="K34" s="54"/>
      <c r="L34" s="54"/>
      <c r="M34" s="54">
        <v>1</v>
      </c>
      <c r="N34" s="54"/>
      <c r="O34" s="54">
        <v>6</v>
      </c>
      <c r="P34" s="54">
        <v>5</v>
      </c>
      <c r="Q34" s="54">
        <v>10</v>
      </c>
      <c r="R34" s="54">
        <v>3</v>
      </c>
      <c r="S34" s="54">
        <v>3</v>
      </c>
      <c r="T34" s="54"/>
      <c r="U34" s="54">
        <v>9</v>
      </c>
      <c r="V34" s="54">
        <v>6</v>
      </c>
      <c r="W34" s="54">
        <v>5</v>
      </c>
      <c r="X34" s="54">
        <v>2</v>
      </c>
      <c r="Y34" s="54"/>
      <c r="Z34" s="54"/>
      <c r="AA34" s="54"/>
      <c r="AB34" s="54"/>
      <c r="AC34" s="54"/>
      <c r="AD34" s="54"/>
      <c r="AE34" s="54"/>
      <c r="AF34" s="54"/>
      <c r="AG34" s="54"/>
      <c r="AH34" s="54">
        <v>2</v>
      </c>
      <c r="AI34" s="54">
        <v>7</v>
      </c>
      <c r="AJ34" s="54">
        <v>16</v>
      </c>
      <c r="AK34" s="54">
        <v>23</v>
      </c>
      <c r="AL34" s="54"/>
      <c r="AM34" s="54">
        <v>2</v>
      </c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>
        <v>1</v>
      </c>
      <c r="BA34" s="54"/>
      <c r="BB34" s="54"/>
      <c r="BC34" s="54"/>
      <c r="BD34" s="54"/>
      <c r="BE34" s="54"/>
      <c r="BF34" s="54">
        <v>1</v>
      </c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</row>
    <row r="35" spans="1:147" s="50" customFormat="1" ht="39" customHeight="1">
      <c r="A35" s="39">
        <v>25</v>
      </c>
      <c r="B35" s="151" t="s">
        <v>183</v>
      </c>
      <c r="C35" s="151"/>
      <c r="D35" s="49">
        <f>D36+D37</f>
        <v>50</v>
      </c>
      <c r="E35" s="49">
        <f t="shared" ref="E35:BP35" si="98">E36+E37</f>
        <v>50</v>
      </c>
      <c r="F35" s="49">
        <f t="shared" si="98"/>
        <v>23</v>
      </c>
      <c r="G35" s="49">
        <f t="shared" si="98"/>
        <v>3</v>
      </c>
      <c r="H35" s="49">
        <f t="shared" si="98"/>
        <v>3</v>
      </c>
      <c r="I35" s="49">
        <f t="shared" si="98"/>
        <v>0</v>
      </c>
      <c r="J35" s="49">
        <f t="shared" si="98"/>
        <v>0</v>
      </c>
      <c r="K35" s="49">
        <f t="shared" si="98"/>
        <v>2</v>
      </c>
      <c r="L35" s="49">
        <f t="shared" si="98"/>
        <v>0</v>
      </c>
      <c r="M35" s="49">
        <f t="shared" si="98"/>
        <v>31</v>
      </c>
      <c r="N35" s="49">
        <f t="shared" si="98"/>
        <v>0</v>
      </c>
      <c r="O35" s="49">
        <f t="shared" si="98"/>
        <v>11</v>
      </c>
      <c r="P35" s="49">
        <f t="shared" si="98"/>
        <v>6</v>
      </c>
      <c r="Q35" s="49">
        <f t="shared" si="98"/>
        <v>1</v>
      </c>
      <c r="R35" s="49">
        <f t="shared" si="98"/>
        <v>1</v>
      </c>
      <c r="S35" s="49">
        <f t="shared" si="98"/>
        <v>6</v>
      </c>
      <c r="T35" s="49">
        <f t="shared" si="98"/>
        <v>0</v>
      </c>
      <c r="U35" s="49">
        <f t="shared" si="98"/>
        <v>16</v>
      </c>
      <c r="V35" s="49">
        <f t="shared" si="98"/>
        <v>15</v>
      </c>
      <c r="W35" s="49">
        <f t="shared" si="98"/>
        <v>5</v>
      </c>
      <c r="X35" s="49">
        <f t="shared" si="98"/>
        <v>8</v>
      </c>
      <c r="Y35" s="49">
        <f t="shared" si="98"/>
        <v>0</v>
      </c>
      <c r="Z35" s="49">
        <f t="shared" si="98"/>
        <v>0</v>
      </c>
      <c r="AA35" s="49">
        <f t="shared" si="98"/>
        <v>0</v>
      </c>
      <c r="AB35" s="49">
        <f t="shared" si="98"/>
        <v>1</v>
      </c>
      <c r="AC35" s="49">
        <f t="shared" si="98"/>
        <v>5</v>
      </c>
      <c r="AD35" s="49">
        <f t="shared" si="98"/>
        <v>18</v>
      </c>
      <c r="AE35" s="49">
        <f t="shared" si="98"/>
        <v>25</v>
      </c>
      <c r="AF35" s="49">
        <f t="shared" si="98"/>
        <v>47</v>
      </c>
      <c r="AG35" s="49">
        <f t="shared" si="98"/>
        <v>0</v>
      </c>
      <c r="AH35" s="49">
        <f t="shared" si="98"/>
        <v>3</v>
      </c>
      <c r="AI35" s="49">
        <f t="shared" si="98"/>
        <v>0</v>
      </c>
      <c r="AJ35" s="49">
        <f t="shared" si="98"/>
        <v>0</v>
      </c>
      <c r="AK35" s="49">
        <f t="shared" si="98"/>
        <v>46</v>
      </c>
      <c r="AL35" s="49">
        <f t="shared" si="98"/>
        <v>4</v>
      </c>
      <c r="AM35" s="49">
        <f t="shared" si="98"/>
        <v>0</v>
      </c>
      <c r="AN35" s="49">
        <f t="shared" si="98"/>
        <v>0</v>
      </c>
      <c r="AO35" s="49">
        <f t="shared" si="98"/>
        <v>0</v>
      </c>
      <c r="AP35" s="49">
        <f t="shared" si="98"/>
        <v>0</v>
      </c>
      <c r="AQ35" s="49">
        <f t="shared" si="98"/>
        <v>0</v>
      </c>
      <c r="AR35" s="49">
        <f t="shared" si="98"/>
        <v>61</v>
      </c>
      <c r="AS35" s="49">
        <f t="shared" si="98"/>
        <v>0</v>
      </c>
      <c r="AT35" s="49">
        <f t="shared" si="98"/>
        <v>0</v>
      </c>
      <c r="AU35" s="49">
        <f t="shared" si="98"/>
        <v>0</v>
      </c>
      <c r="AV35" s="49">
        <f t="shared" si="98"/>
        <v>0</v>
      </c>
      <c r="AW35" s="49">
        <f t="shared" si="98"/>
        <v>0</v>
      </c>
      <c r="AX35" s="49">
        <f t="shared" si="98"/>
        <v>0</v>
      </c>
      <c r="AY35" s="49">
        <f t="shared" si="98"/>
        <v>1</v>
      </c>
      <c r="AZ35" s="49">
        <f t="shared" si="98"/>
        <v>0</v>
      </c>
      <c r="BA35" s="49">
        <f t="shared" si="98"/>
        <v>0</v>
      </c>
      <c r="BB35" s="49">
        <f t="shared" si="98"/>
        <v>0</v>
      </c>
      <c r="BC35" s="49">
        <f t="shared" si="98"/>
        <v>0</v>
      </c>
      <c r="BD35" s="49">
        <f t="shared" si="98"/>
        <v>0</v>
      </c>
      <c r="BE35" s="49">
        <f t="shared" si="98"/>
        <v>0</v>
      </c>
      <c r="BF35" s="49">
        <f t="shared" si="98"/>
        <v>1</v>
      </c>
      <c r="BG35" s="49">
        <f t="shared" si="98"/>
        <v>0</v>
      </c>
      <c r="BH35" s="49">
        <f t="shared" si="98"/>
        <v>0</v>
      </c>
      <c r="BI35" s="49">
        <f t="shared" si="98"/>
        <v>0</v>
      </c>
      <c r="BJ35" s="49">
        <f t="shared" si="98"/>
        <v>0</v>
      </c>
      <c r="BK35" s="49">
        <f t="shared" si="98"/>
        <v>0</v>
      </c>
      <c r="BL35" s="49">
        <f t="shared" si="98"/>
        <v>0</v>
      </c>
      <c r="BM35" s="49">
        <f t="shared" si="98"/>
        <v>0</v>
      </c>
      <c r="BN35" s="49">
        <f t="shared" si="98"/>
        <v>0</v>
      </c>
      <c r="BO35" s="49">
        <f t="shared" si="98"/>
        <v>0</v>
      </c>
      <c r="BP35" s="49">
        <f t="shared" si="98"/>
        <v>0</v>
      </c>
      <c r="BQ35" s="49">
        <f t="shared" ref="BQ35:DI35" si="99">BQ36+BQ37</f>
        <v>3</v>
      </c>
      <c r="BR35" s="49">
        <f t="shared" si="99"/>
        <v>0</v>
      </c>
      <c r="BS35" s="49">
        <f t="shared" si="99"/>
        <v>0</v>
      </c>
      <c r="BT35" s="49">
        <f t="shared" si="99"/>
        <v>0</v>
      </c>
      <c r="BU35" s="49">
        <f t="shared" si="99"/>
        <v>0</v>
      </c>
      <c r="BV35" s="49">
        <f t="shared" si="99"/>
        <v>0</v>
      </c>
      <c r="BW35" s="49">
        <f t="shared" si="99"/>
        <v>0</v>
      </c>
      <c r="BX35" s="49">
        <f t="shared" si="99"/>
        <v>0</v>
      </c>
      <c r="BY35" s="49">
        <f t="shared" si="99"/>
        <v>0</v>
      </c>
      <c r="BZ35" s="49">
        <f t="shared" si="99"/>
        <v>0</v>
      </c>
      <c r="CA35" s="49">
        <f t="shared" si="99"/>
        <v>0</v>
      </c>
      <c r="CB35" s="49">
        <f t="shared" si="99"/>
        <v>0</v>
      </c>
      <c r="CC35" s="49">
        <f t="shared" si="99"/>
        <v>0</v>
      </c>
      <c r="CD35" s="49">
        <f t="shared" si="99"/>
        <v>0</v>
      </c>
      <c r="CE35" s="49">
        <f t="shared" si="99"/>
        <v>0</v>
      </c>
      <c r="CF35" s="49">
        <f t="shared" si="99"/>
        <v>0</v>
      </c>
      <c r="CG35" s="49">
        <f t="shared" si="99"/>
        <v>3</v>
      </c>
      <c r="CH35" s="49">
        <f t="shared" si="99"/>
        <v>0</v>
      </c>
      <c r="CI35" s="49">
        <f t="shared" si="99"/>
        <v>0</v>
      </c>
      <c r="CJ35" s="49">
        <f t="shared" si="99"/>
        <v>0</v>
      </c>
      <c r="CK35" s="49">
        <f t="shared" si="99"/>
        <v>3</v>
      </c>
      <c r="CL35" s="49">
        <f t="shared" si="99"/>
        <v>0</v>
      </c>
      <c r="CM35" s="49">
        <f t="shared" si="99"/>
        <v>0</v>
      </c>
      <c r="CN35" s="49">
        <f t="shared" si="99"/>
        <v>0</v>
      </c>
      <c r="CO35" s="49">
        <f t="shared" si="99"/>
        <v>3</v>
      </c>
      <c r="CP35" s="49">
        <f t="shared" si="99"/>
        <v>0</v>
      </c>
      <c r="CQ35" s="49">
        <f t="shared" si="99"/>
        <v>0</v>
      </c>
      <c r="CR35" s="49">
        <f t="shared" si="99"/>
        <v>0</v>
      </c>
      <c r="CS35" s="49">
        <f t="shared" si="99"/>
        <v>0</v>
      </c>
      <c r="CT35" s="49">
        <f t="shared" si="99"/>
        <v>0</v>
      </c>
      <c r="CU35" s="49">
        <f t="shared" si="99"/>
        <v>0</v>
      </c>
      <c r="CV35" s="49">
        <f t="shared" si="99"/>
        <v>0</v>
      </c>
      <c r="CW35" s="49">
        <f t="shared" si="99"/>
        <v>0</v>
      </c>
      <c r="CX35" s="49">
        <f t="shared" si="99"/>
        <v>0</v>
      </c>
      <c r="CY35" s="49">
        <f t="shared" si="99"/>
        <v>0</v>
      </c>
      <c r="CZ35" s="49">
        <f t="shared" si="99"/>
        <v>0</v>
      </c>
      <c r="DA35" s="49">
        <f t="shared" si="99"/>
        <v>0</v>
      </c>
      <c r="DB35" s="49">
        <f t="shared" si="99"/>
        <v>0</v>
      </c>
      <c r="DC35" s="49">
        <f t="shared" si="99"/>
        <v>0</v>
      </c>
      <c r="DD35" s="49">
        <f t="shared" si="99"/>
        <v>0</v>
      </c>
      <c r="DE35" s="49">
        <f t="shared" si="99"/>
        <v>0</v>
      </c>
      <c r="DF35" s="49">
        <f t="shared" si="99"/>
        <v>0</v>
      </c>
      <c r="DG35" s="49">
        <f t="shared" si="99"/>
        <v>0</v>
      </c>
      <c r="DH35" s="49">
        <f t="shared" si="99"/>
        <v>0</v>
      </c>
      <c r="DI35" s="49">
        <f t="shared" si="99"/>
        <v>0</v>
      </c>
    </row>
    <row r="36" spans="1:147" s="22" customFormat="1" ht="48" customHeight="1">
      <c r="A36" s="38">
        <v>26</v>
      </c>
      <c r="B36" s="149" t="s">
        <v>16</v>
      </c>
      <c r="C36" s="29" t="s">
        <v>156</v>
      </c>
      <c r="D36" s="103">
        <v>12</v>
      </c>
      <c r="E36" s="103">
        <v>11</v>
      </c>
      <c r="F36" s="103">
        <v>3</v>
      </c>
      <c r="G36" s="103">
        <v>3</v>
      </c>
      <c r="H36" s="103"/>
      <c r="I36" s="103"/>
      <c r="J36" s="103"/>
      <c r="K36" s="103">
        <v>1</v>
      </c>
      <c r="L36" s="103"/>
      <c r="M36" s="103">
        <v>3</v>
      </c>
      <c r="N36" s="103"/>
      <c r="O36" s="103">
        <v>4</v>
      </c>
      <c r="P36" s="103">
        <v>3</v>
      </c>
      <c r="Q36" s="103">
        <v>1</v>
      </c>
      <c r="R36" s="103"/>
      <c r="S36" s="103"/>
      <c r="T36" s="103"/>
      <c r="U36" s="103"/>
      <c r="V36" s="103">
        <v>6</v>
      </c>
      <c r="W36" s="103">
        <v>3</v>
      </c>
      <c r="X36" s="103">
        <v>2</v>
      </c>
      <c r="Y36" s="103"/>
      <c r="Z36" s="103"/>
      <c r="AA36" s="103"/>
      <c r="AB36" s="103"/>
      <c r="AC36" s="103">
        <v>4</v>
      </c>
      <c r="AD36" s="103">
        <v>7</v>
      </c>
      <c r="AE36" s="103"/>
      <c r="AF36" s="103">
        <v>9</v>
      </c>
      <c r="AG36" s="103"/>
      <c r="AH36" s="103">
        <v>2</v>
      </c>
      <c r="AI36" s="103"/>
      <c r="AJ36" s="103"/>
      <c r="AK36" s="103">
        <v>10</v>
      </c>
      <c r="AL36" s="103">
        <v>1</v>
      </c>
      <c r="AM36" s="103"/>
      <c r="AN36" s="103"/>
      <c r="AO36" s="103"/>
      <c r="AP36" s="103"/>
      <c r="AQ36" s="103"/>
      <c r="AR36" s="103">
        <v>11</v>
      </c>
      <c r="AS36" s="103"/>
      <c r="AT36" s="103"/>
      <c r="AU36" s="103"/>
      <c r="AV36" s="103"/>
      <c r="AW36" s="103"/>
      <c r="AX36" s="103"/>
      <c r="AY36" s="103">
        <v>1</v>
      </c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>
        <v>2</v>
      </c>
      <c r="BR36" s="103"/>
      <c r="BS36" s="103"/>
      <c r="BT36" s="103"/>
      <c r="BU36" s="103"/>
      <c r="BV36" s="103"/>
      <c r="BW36" s="103"/>
      <c r="BX36" s="103"/>
      <c r="BY36" s="108"/>
      <c r="BZ36" s="103"/>
      <c r="CA36" s="108"/>
      <c r="CB36" s="108"/>
      <c r="CC36" s="108"/>
      <c r="CD36" s="108"/>
      <c r="CE36" s="108"/>
      <c r="CF36" s="103"/>
      <c r="CG36" s="103">
        <v>1</v>
      </c>
      <c r="CH36" s="108"/>
      <c r="CI36" s="103"/>
      <c r="CJ36" s="108"/>
      <c r="CK36" s="103">
        <v>1</v>
      </c>
      <c r="CL36" s="108"/>
      <c r="CM36" s="108"/>
      <c r="CN36" s="103"/>
      <c r="CO36" s="103"/>
      <c r="CP36" s="108"/>
      <c r="CQ36" s="108"/>
      <c r="CR36" s="108"/>
      <c r="CS36" s="108"/>
      <c r="CT36" s="108"/>
      <c r="CU36" s="108"/>
      <c r="CV36" s="108"/>
      <c r="CW36" s="108"/>
      <c r="CX36" s="108"/>
      <c r="CY36" s="108"/>
      <c r="CZ36" s="108"/>
      <c r="DA36" s="108"/>
      <c r="DB36" s="108"/>
      <c r="DC36" s="108"/>
      <c r="DD36" s="108"/>
      <c r="DE36" s="108"/>
      <c r="DF36" s="108"/>
      <c r="DG36" s="108"/>
      <c r="DH36" s="108"/>
      <c r="DI36" s="109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</row>
    <row r="37" spans="1:147" s="22" customFormat="1" ht="48.75" customHeight="1">
      <c r="A37" s="38">
        <v>27</v>
      </c>
      <c r="B37" s="149"/>
      <c r="C37" s="29" t="s">
        <v>187</v>
      </c>
      <c r="D37" s="103">
        <v>38</v>
      </c>
      <c r="E37" s="103">
        <v>39</v>
      </c>
      <c r="F37" s="103">
        <v>20</v>
      </c>
      <c r="G37" s="103"/>
      <c r="H37" s="103">
        <v>3</v>
      </c>
      <c r="I37" s="103"/>
      <c r="J37" s="103"/>
      <c r="K37" s="103">
        <v>1</v>
      </c>
      <c r="L37" s="103"/>
      <c r="M37" s="103">
        <v>28</v>
      </c>
      <c r="N37" s="103"/>
      <c r="O37" s="103">
        <v>7</v>
      </c>
      <c r="P37" s="103">
        <v>3</v>
      </c>
      <c r="Q37" s="103"/>
      <c r="R37" s="103">
        <v>1</v>
      </c>
      <c r="S37" s="103">
        <v>6</v>
      </c>
      <c r="T37" s="103"/>
      <c r="U37" s="103">
        <v>16</v>
      </c>
      <c r="V37" s="103">
        <v>9</v>
      </c>
      <c r="W37" s="103">
        <v>2</v>
      </c>
      <c r="X37" s="103">
        <v>6</v>
      </c>
      <c r="Y37" s="103"/>
      <c r="Z37" s="103"/>
      <c r="AA37" s="103"/>
      <c r="AB37" s="103">
        <v>1</v>
      </c>
      <c r="AC37" s="103">
        <v>1</v>
      </c>
      <c r="AD37" s="103">
        <v>11</v>
      </c>
      <c r="AE37" s="103">
        <v>25</v>
      </c>
      <c r="AF37" s="103">
        <v>38</v>
      </c>
      <c r="AG37" s="103"/>
      <c r="AH37" s="103">
        <v>1</v>
      </c>
      <c r="AI37" s="103"/>
      <c r="AJ37" s="103"/>
      <c r="AK37" s="103">
        <v>36</v>
      </c>
      <c r="AL37" s="103">
        <v>3</v>
      </c>
      <c r="AM37" s="103"/>
      <c r="AN37" s="103"/>
      <c r="AO37" s="103"/>
      <c r="AP37" s="103"/>
      <c r="AQ37" s="103"/>
      <c r="AR37" s="103">
        <v>50</v>
      </c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>
        <v>1</v>
      </c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>
        <v>1</v>
      </c>
      <c r="BR37" s="103"/>
      <c r="BS37" s="103"/>
      <c r="BT37" s="103"/>
      <c r="BU37" s="103"/>
      <c r="BV37" s="103"/>
      <c r="BW37" s="103"/>
      <c r="BX37" s="103"/>
      <c r="BY37" s="108"/>
      <c r="BZ37" s="103"/>
      <c r="CA37" s="108"/>
      <c r="CB37" s="108"/>
      <c r="CC37" s="108"/>
      <c r="CD37" s="108"/>
      <c r="CE37" s="108"/>
      <c r="CF37" s="103"/>
      <c r="CG37" s="103">
        <v>2</v>
      </c>
      <c r="CH37" s="108"/>
      <c r="CI37" s="103"/>
      <c r="CJ37" s="108"/>
      <c r="CK37" s="103">
        <v>2</v>
      </c>
      <c r="CL37" s="108"/>
      <c r="CM37" s="108"/>
      <c r="CN37" s="103"/>
      <c r="CO37" s="103">
        <v>3</v>
      </c>
      <c r="CP37" s="108"/>
      <c r="CQ37" s="108"/>
      <c r="CR37" s="108"/>
      <c r="CS37" s="108"/>
      <c r="CT37" s="108"/>
      <c r="CU37" s="108"/>
      <c r="CV37" s="108"/>
      <c r="CW37" s="108"/>
      <c r="CX37" s="108"/>
      <c r="CY37" s="108"/>
      <c r="CZ37" s="108"/>
      <c r="DA37" s="108"/>
      <c r="DB37" s="108"/>
      <c r="DC37" s="108"/>
      <c r="DD37" s="108"/>
      <c r="DE37" s="108"/>
      <c r="DF37" s="108"/>
      <c r="DG37" s="108"/>
      <c r="DH37" s="108"/>
      <c r="DI37" s="109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</row>
    <row r="38" spans="1:147" s="51" customFormat="1" ht="46.5" customHeight="1">
      <c r="A38" s="39">
        <v>28</v>
      </c>
      <c r="B38" s="151" t="s">
        <v>161</v>
      </c>
      <c r="C38" s="151"/>
      <c r="D38" s="49">
        <f>D40+D41+D42+D43+D44+D45+D46+D47+D48</f>
        <v>193.5</v>
      </c>
      <c r="E38" s="49">
        <f t="shared" ref="E38:BP38" si="100">E40+E41+E42+E43+E44+E45+E46+E47+E48</f>
        <v>217</v>
      </c>
      <c r="F38" s="49">
        <f t="shared" si="100"/>
        <v>94</v>
      </c>
      <c r="G38" s="49">
        <f t="shared" si="100"/>
        <v>1</v>
      </c>
      <c r="H38" s="49">
        <f t="shared" si="100"/>
        <v>16</v>
      </c>
      <c r="I38" s="49">
        <f t="shared" si="100"/>
        <v>32</v>
      </c>
      <c r="J38" s="49">
        <f t="shared" si="100"/>
        <v>4</v>
      </c>
      <c r="K38" s="49">
        <f>K40+K41+K42+K43+K44+K45+K46+K47+K48</f>
        <v>3.5</v>
      </c>
      <c r="L38" s="49">
        <f t="shared" si="100"/>
        <v>0</v>
      </c>
      <c r="M38" s="49">
        <f>M40+M41+M42+M43+M44+M45+M46+M47+M48</f>
        <v>70</v>
      </c>
      <c r="N38" s="49">
        <f t="shared" si="100"/>
        <v>0</v>
      </c>
      <c r="O38" s="49">
        <f t="shared" si="100"/>
        <v>100</v>
      </c>
      <c r="P38" s="49">
        <f t="shared" si="100"/>
        <v>41</v>
      </c>
      <c r="Q38" s="49">
        <f t="shared" si="100"/>
        <v>5</v>
      </c>
      <c r="R38" s="49">
        <f t="shared" si="100"/>
        <v>1</v>
      </c>
      <c r="S38" s="49">
        <f t="shared" si="100"/>
        <v>18</v>
      </c>
      <c r="T38" s="49">
        <f t="shared" si="100"/>
        <v>0</v>
      </c>
      <c r="U38" s="49">
        <f t="shared" si="100"/>
        <v>23</v>
      </c>
      <c r="V38" s="49">
        <f t="shared" si="100"/>
        <v>27</v>
      </c>
      <c r="W38" s="49">
        <f t="shared" si="100"/>
        <v>128</v>
      </c>
      <c r="X38" s="49">
        <f t="shared" si="100"/>
        <v>21</v>
      </c>
      <c r="Y38" s="49">
        <f t="shared" si="100"/>
        <v>0</v>
      </c>
      <c r="Z38" s="49">
        <f t="shared" si="100"/>
        <v>0</v>
      </c>
      <c r="AA38" s="49">
        <f t="shared" si="100"/>
        <v>0</v>
      </c>
      <c r="AB38" s="49">
        <f t="shared" si="100"/>
        <v>3</v>
      </c>
      <c r="AC38" s="49">
        <f t="shared" si="100"/>
        <v>10</v>
      </c>
      <c r="AD38" s="49">
        <f t="shared" si="100"/>
        <v>48</v>
      </c>
      <c r="AE38" s="49">
        <f t="shared" si="100"/>
        <v>73</v>
      </c>
      <c r="AF38" s="49">
        <f t="shared" si="100"/>
        <v>54</v>
      </c>
      <c r="AG38" s="49">
        <f t="shared" si="100"/>
        <v>24</v>
      </c>
      <c r="AH38" s="49">
        <f t="shared" si="100"/>
        <v>113</v>
      </c>
      <c r="AI38" s="49">
        <f t="shared" si="100"/>
        <v>23</v>
      </c>
      <c r="AJ38" s="49">
        <f t="shared" si="100"/>
        <v>3</v>
      </c>
      <c r="AK38" s="49">
        <f t="shared" si="100"/>
        <v>209</v>
      </c>
      <c r="AL38" s="49">
        <f t="shared" si="100"/>
        <v>0</v>
      </c>
      <c r="AM38" s="49">
        <f t="shared" si="100"/>
        <v>8</v>
      </c>
      <c r="AN38" s="49">
        <f t="shared" si="100"/>
        <v>0</v>
      </c>
      <c r="AO38" s="49">
        <f t="shared" si="100"/>
        <v>0</v>
      </c>
      <c r="AP38" s="49">
        <f t="shared" si="100"/>
        <v>0</v>
      </c>
      <c r="AQ38" s="49">
        <f t="shared" si="100"/>
        <v>0</v>
      </c>
      <c r="AR38" s="49">
        <f t="shared" si="100"/>
        <v>211</v>
      </c>
      <c r="AS38" s="49">
        <f t="shared" si="100"/>
        <v>0</v>
      </c>
      <c r="AT38" s="49">
        <f t="shared" si="100"/>
        <v>0</v>
      </c>
      <c r="AU38" s="49">
        <f t="shared" si="100"/>
        <v>0</v>
      </c>
      <c r="AV38" s="49">
        <f t="shared" si="100"/>
        <v>0</v>
      </c>
      <c r="AW38" s="49">
        <f t="shared" si="100"/>
        <v>0</v>
      </c>
      <c r="AX38" s="49">
        <f t="shared" si="100"/>
        <v>0</v>
      </c>
      <c r="AY38" s="49">
        <f t="shared" si="100"/>
        <v>0</v>
      </c>
      <c r="AZ38" s="49">
        <f t="shared" si="100"/>
        <v>0</v>
      </c>
      <c r="BA38" s="49">
        <f>BA40+BA41+BA42+BA43+BA44+BA45+BA46+BA47+BA48</f>
        <v>0</v>
      </c>
      <c r="BB38" s="49">
        <f t="shared" si="100"/>
        <v>0</v>
      </c>
      <c r="BC38" s="49">
        <f t="shared" si="100"/>
        <v>0</v>
      </c>
      <c r="BD38" s="49">
        <f t="shared" si="100"/>
        <v>0</v>
      </c>
      <c r="BE38" s="49">
        <f t="shared" si="100"/>
        <v>0</v>
      </c>
      <c r="BF38" s="49">
        <f t="shared" si="100"/>
        <v>2</v>
      </c>
      <c r="BG38" s="49">
        <f t="shared" si="100"/>
        <v>0</v>
      </c>
      <c r="BH38" s="49">
        <f t="shared" si="100"/>
        <v>0</v>
      </c>
      <c r="BI38" s="49">
        <f t="shared" si="100"/>
        <v>0</v>
      </c>
      <c r="BJ38" s="49">
        <f t="shared" si="100"/>
        <v>0</v>
      </c>
      <c r="BK38" s="49">
        <f t="shared" si="100"/>
        <v>0</v>
      </c>
      <c r="BL38" s="49">
        <f t="shared" si="100"/>
        <v>0</v>
      </c>
      <c r="BM38" s="49">
        <f t="shared" si="100"/>
        <v>0</v>
      </c>
      <c r="BN38" s="49">
        <f t="shared" si="100"/>
        <v>0</v>
      </c>
      <c r="BO38" s="49">
        <f t="shared" si="100"/>
        <v>0</v>
      </c>
      <c r="BP38" s="49">
        <f t="shared" si="100"/>
        <v>0</v>
      </c>
      <c r="BQ38" s="49">
        <f t="shared" ref="BQ38:DI38" si="101">BQ40+BQ41+BQ42+BQ43+BQ44+BQ45+BQ46+BQ47+BQ48</f>
        <v>2</v>
      </c>
      <c r="BR38" s="49">
        <f t="shared" si="101"/>
        <v>0</v>
      </c>
      <c r="BS38" s="49">
        <f t="shared" si="101"/>
        <v>0</v>
      </c>
      <c r="BT38" s="49">
        <f t="shared" si="101"/>
        <v>0</v>
      </c>
      <c r="BU38" s="49">
        <f t="shared" si="101"/>
        <v>0</v>
      </c>
      <c r="BV38" s="49">
        <f t="shared" si="101"/>
        <v>0</v>
      </c>
      <c r="BW38" s="49">
        <f t="shared" si="101"/>
        <v>0</v>
      </c>
      <c r="BX38" s="49">
        <f t="shared" si="101"/>
        <v>0</v>
      </c>
      <c r="BY38" s="49">
        <f t="shared" si="101"/>
        <v>0</v>
      </c>
      <c r="BZ38" s="49">
        <f t="shared" si="101"/>
        <v>0</v>
      </c>
      <c r="CA38" s="49">
        <f t="shared" si="101"/>
        <v>0</v>
      </c>
      <c r="CB38" s="49">
        <f t="shared" si="101"/>
        <v>0</v>
      </c>
      <c r="CC38" s="49">
        <f t="shared" si="101"/>
        <v>0</v>
      </c>
      <c r="CD38" s="49">
        <f t="shared" si="101"/>
        <v>0</v>
      </c>
      <c r="CE38" s="49">
        <f t="shared" si="101"/>
        <v>0</v>
      </c>
      <c r="CF38" s="49">
        <f t="shared" si="101"/>
        <v>0</v>
      </c>
      <c r="CG38" s="49">
        <f t="shared" si="101"/>
        <v>4</v>
      </c>
      <c r="CH38" s="49">
        <f t="shared" si="101"/>
        <v>0</v>
      </c>
      <c r="CI38" s="49">
        <f t="shared" si="101"/>
        <v>1</v>
      </c>
      <c r="CJ38" s="49">
        <f t="shared" si="101"/>
        <v>0</v>
      </c>
      <c r="CK38" s="49">
        <f t="shared" si="101"/>
        <v>3</v>
      </c>
      <c r="CL38" s="49">
        <f t="shared" si="101"/>
        <v>0</v>
      </c>
      <c r="CM38" s="49">
        <f t="shared" si="101"/>
        <v>0</v>
      </c>
      <c r="CN38" s="49">
        <f t="shared" si="101"/>
        <v>0</v>
      </c>
      <c r="CO38" s="49">
        <f t="shared" si="101"/>
        <v>3</v>
      </c>
      <c r="CP38" s="49">
        <f t="shared" si="101"/>
        <v>0</v>
      </c>
      <c r="CQ38" s="49">
        <f t="shared" si="101"/>
        <v>0</v>
      </c>
      <c r="CR38" s="49">
        <f t="shared" si="101"/>
        <v>0</v>
      </c>
      <c r="CS38" s="49">
        <f t="shared" si="101"/>
        <v>0</v>
      </c>
      <c r="CT38" s="49">
        <f t="shared" si="101"/>
        <v>0</v>
      </c>
      <c r="CU38" s="49">
        <f t="shared" si="101"/>
        <v>0</v>
      </c>
      <c r="CV38" s="49">
        <f t="shared" si="101"/>
        <v>0</v>
      </c>
      <c r="CW38" s="49">
        <f t="shared" si="101"/>
        <v>0</v>
      </c>
      <c r="CX38" s="49">
        <f t="shared" si="101"/>
        <v>0</v>
      </c>
      <c r="CY38" s="49">
        <f t="shared" si="101"/>
        <v>0</v>
      </c>
      <c r="CZ38" s="49">
        <f t="shared" si="101"/>
        <v>0</v>
      </c>
      <c r="DA38" s="49">
        <f t="shared" si="101"/>
        <v>0</v>
      </c>
      <c r="DB38" s="49">
        <f t="shared" si="101"/>
        <v>0</v>
      </c>
      <c r="DC38" s="49">
        <f t="shared" si="101"/>
        <v>0</v>
      </c>
      <c r="DD38" s="49">
        <f t="shared" si="101"/>
        <v>0</v>
      </c>
      <c r="DE38" s="49">
        <f t="shared" si="101"/>
        <v>0</v>
      </c>
      <c r="DF38" s="49">
        <f t="shared" si="101"/>
        <v>0</v>
      </c>
      <c r="DG38" s="49">
        <f t="shared" si="101"/>
        <v>0</v>
      </c>
      <c r="DH38" s="49">
        <f t="shared" si="101"/>
        <v>0</v>
      </c>
      <c r="DI38" s="49">
        <f t="shared" si="101"/>
        <v>0</v>
      </c>
    </row>
    <row r="39" spans="1:147" s="51" customFormat="1" ht="27.75" customHeight="1">
      <c r="A39" s="39">
        <v>29</v>
      </c>
      <c r="B39" s="152" t="s">
        <v>16</v>
      </c>
      <c r="C39" s="152"/>
      <c r="D39" s="68">
        <f>D40+D41+D42+D43+D44+D45+D46</f>
        <v>160</v>
      </c>
      <c r="E39" s="68">
        <f t="shared" ref="E39:BP39" si="102">E40+E41+E42+E43+E44+E45+E46</f>
        <v>179</v>
      </c>
      <c r="F39" s="68">
        <f t="shared" si="102"/>
        <v>70</v>
      </c>
      <c r="G39" s="68">
        <f t="shared" si="102"/>
        <v>1</v>
      </c>
      <c r="H39" s="68">
        <f t="shared" si="102"/>
        <v>11</v>
      </c>
      <c r="I39" s="68">
        <f t="shared" si="102"/>
        <v>31</v>
      </c>
      <c r="J39" s="68">
        <f t="shared" si="102"/>
        <v>2</v>
      </c>
      <c r="K39" s="68">
        <f>K40+K41+K42+K43+K44+K45+K46</f>
        <v>0</v>
      </c>
      <c r="L39" s="68">
        <f t="shared" si="102"/>
        <v>0</v>
      </c>
      <c r="M39" s="68">
        <f>M40+M41+M42+M43+M44+M45+M46</f>
        <v>53</v>
      </c>
      <c r="N39" s="68">
        <f t="shared" si="102"/>
        <v>0</v>
      </c>
      <c r="O39" s="68">
        <f>O40+O41+O42+O43+O44+O45+O46</f>
        <v>86</v>
      </c>
      <c r="P39" s="68">
        <f t="shared" si="102"/>
        <v>34</v>
      </c>
      <c r="Q39" s="68">
        <f t="shared" si="102"/>
        <v>5</v>
      </c>
      <c r="R39" s="68">
        <f t="shared" si="102"/>
        <v>1</v>
      </c>
      <c r="S39" s="68">
        <f t="shared" si="102"/>
        <v>11</v>
      </c>
      <c r="T39" s="68">
        <f t="shared" si="102"/>
        <v>0</v>
      </c>
      <c r="U39" s="68">
        <f t="shared" si="102"/>
        <v>15</v>
      </c>
      <c r="V39" s="68">
        <f t="shared" si="102"/>
        <v>15</v>
      </c>
      <c r="W39" s="68">
        <f t="shared" si="102"/>
        <v>119</v>
      </c>
      <c r="X39" s="68">
        <f t="shared" si="102"/>
        <v>19</v>
      </c>
      <c r="Y39" s="68">
        <f t="shared" si="102"/>
        <v>0</v>
      </c>
      <c r="Z39" s="68">
        <f t="shared" si="102"/>
        <v>0</v>
      </c>
      <c r="AA39" s="68">
        <f t="shared" si="102"/>
        <v>0</v>
      </c>
      <c r="AB39" s="68">
        <f t="shared" si="102"/>
        <v>3</v>
      </c>
      <c r="AC39" s="68">
        <f t="shared" si="102"/>
        <v>10</v>
      </c>
      <c r="AD39" s="68">
        <f t="shared" si="102"/>
        <v>48</v>
      </c>
      <c r="AE39" s="68">
        <f t="shared" si="102"/>
        <v>72</v>
      </c>
      <c r="AF39" s="68">
        <f t="shared" si="102"/>
        <v>49</v>
      </c>
      <c r="AG39" s="68">
        <f t="shared" si="102"/>
        <v>14</v>
      </c>
      <c r="AH39" s="68">
        <f t="shared" si="102"/>
        <v>100</v>
      </c>
      <c r="AI39" s="68">
        <f t="shared" si="102"/>
        <v>16</v>
      </c>
      <c r="AJ39" s="68">
        <f t="shared" si="102"/>
        <v>0</v>
      </c>
      <c r="AK39" s="68">
        <f t="shared" si="102"/>
        <v>174</v>
      </c>
      <c r="AL39" s="68">
        <f t="shared" si="102"/>
        <v>0</v>
      </c>
      <c r="AM39" s="68">
        <f t="shared" si="102"/>
        <v>5</v>
      </c>
      <c r="AN39" s="68">
        <f t="shared" si="102"/>
        <v>0</v>
      </c>
      <c r="AO39" s="68">
        <f t="shared" si="102"/>
        <v>0</v>
      </c>
      <c r="AP39" s="68">
        <f t="shared" si="102"/>
        <v>0</v>
      </c>
      <c r="AQ39" s="68">
        <f t="shared" si="102"/>
        <v>0</v>
      </c>
      <c r="AR39" s="68">
        <f t="shared" si="102"/>
        <v>179</v>
      </c>
      <c r="AS39" s="68">
        <f t="shared" si="102"/>
        <v>0</v>
      </c>
      <c r="AT39" s="68">
        <f t="shared" si="102"/>
        <v>0</v>
      </c>
      <c r="AU39" s="68">
        <f t="shared" si="102"/>
        <v>0</v>
      </c>
      <c r="AV39" s="68">
        <f t="shared" si="102"/>
        <v>0</v>
      </c>
      <c r="AW39" s="68">
        <f t="shared" si="102"/>
        <v>0</v>
      </c>
      <c r="AX39" s="68">
        <f t="shared" si="102"/>
        <v>0</v>
      </c>
      <c r="AY39" s="68">
        <f t="shared" si="102"/>
        <v>0</v>
      </c>
      <c r="AZ39" s="68">
        <f t="shared" si="102"/>
        <v>0</v>
      </c>
      <c r="BA39" s="68">
        <f t="shared" si="102"/>
        <v>0</v>
      </c>
      <c r="BB39" s="68">
        <f t="shared" si="102"/>
        <v>0</v>
      </c>
      <c r="BC39" s="68">
        <f t="shared" si="102"/>
        <v>0</v>
      </c>
      <c r="BD39" s="68">
        <f t="shared" si="102"/>
        <v>0</v>
      </c>
      <c r="BE39" s="68">
        <f t="shared" si="102"/>
        <v>0</v>
      </c>
      <c r="BF39" s="68">
        <f t="shared" si="102"/>
        <v>2</v>
      </c>
      <c r="BG39" s="68">
        <f t="shared" si="102"/>
        <v>0</v>
      </c>
      <c r="BH39" s="68">
        <f t="shared" si="102"/>
        <v>0</v>
      </c>
      <c r="BI39" s="68">
        <f t="shared" si="102"/>
        <v>0</v>
      </c>
      <c r="BJ39" s="68">
        <f t="shared" si="102"/>
        <v>0</v>
      </c>
      <c r="BK39" s="68">
        <f t="shared" si="102"/>
        <v>0</v>
      </c>
      <c r="BL39" s="68">
        <f t="shared" si="102"/>
        <v>0</v>
      </c>
      <c r="BM39" s="68">
        <f t="shared" si="102"/>
        <v>0</v>
      </c>
      <c r="BN39" s="68">
        <f t="shared" si="102"/>
        <v>0</v>
      </c>
      <c r="BO39" s="68">
        <f t="shared" si="102"/>
        <v>0</v>
      </c>
      <c r="BP39" s="68">
        <f t="shared" si="102"/>
        <v>0</v>
      </c>
      <c r="BQ39" s="68">
        <f t="shared" ref="BQ39:DI39" si="103">BQ40+BQ41+BQ42+BQ43+BQ44+BQ45+BQ46</f>
        <v>2</v>
      </c>
      <c r="BR39" s="68">
        <f t="shared" si="103"/>
        <v>0</v>
      </c>
      <c r="BS39" s="68">
        <f t="shared" si="103"/>
        <v>0</v>
      </c>
      <c r="BT39" s="68">
        <f t="shared" si="103"/>
        <v>0</v>
      </c>
      <c r="BU39" s="68">
        <f t="shared" si="103"/>
        <v>0</v>
      </c>
      <c r="BV39" s="68">
        <f t="shared" si="103"/>
        <v>0</v>
      </c>
      <c r="BW39" s="68">
        <f t="shared" si="103"/>
        <v>0</v>
      </c>
      <c r="BX39" s="68">
        <f t="shared" si="103"/>
        <v>0</v>
      </c>
      <c r="BY39" s="68">
        <f t="shared" si="103"/>
        <v>0</v>
      </c>
      <c r="BZ39" s="68">
        <f t="shared" si="103"/>
        <v>0</v>
      </c>
      <c r="CA39" s="68">
        <f t="shared" si="103"/>
        <v>0</v>
      </c>
      <c r="CB39" s="68">
        <f t="shared" si="103"/>
        <v>0</v>
      </c>
      <c r="CC39" s="68">
        <f t="shared" si="103"/>
        <v>0</v>
      </c>
      <c r="CD39" s="68">
        <f t="shared" si="103"/>
        <v>0</v>
      </c>
      <c r="CE39" s="68">
        <f t="shared" si="103"/>
        <v>0</v>
      </c>
      <c r="CF39" s="68">
        <f t="shared" si="103"/>
        <v>0</v>
      </c>
      <c r="CG39" s="68">
        <f t="shared" si="103"/>
        <v>4</v>
      </c>
      <c r="CH39" s="68">
        <f t="shared" si="103"/>
        <v>0</v>
      </c>
      <c r="CI39" s="68">
        <f t="shared" si="103"/>
        <v>1</v>
      </c>
      <c r="CJ39" s="68">
        <f t="shared" si="103"/>
        <v>0</v>
      </c>
      <c r="CK39" s="68">
        <f t="shared" si="103"/>
        <v>3</v>
      </c>
      <c r="CL39" s="68">
        <f t="shared" si="103"/>
        <v>0</v>
      </c>
      <c r="CM39" s="68">
        <f t="shared" si="103"/>
        <v>0</v>
      </c>
      <c r="CN39" s="68">
        <f t="shared" si="103"/>
        <v>0</v>
      </c>
      <c r="CO39" s="68">
        <f t="shared" si="103"/>
        <v>3</v>
      </c>
      <c r="CP39" s="68">
        <f t="shared" si="103"/>
        <v>0</v>
      </c>
      <c r="CQ39" s="68">
        <f t="shared" si="103"/>
        <v>0</v>
      </c>
      <c r="CR39" s="68">
        <f t="shared" si="103"/>
        <v>0</v>
      </c>
      <c r="CS39" s="68">
        <f t="shared" si="103"/>
        <v>0</v>
      </c>
      <c r="CT39" s="68">
        <f t="shared" si="103"/>
        <v>0</v>
      </c>
      <c r="CU39" s="68">
        <f t="shared" si="103"/>
        <v>0</v>
      </c>
      <c r="CV39" s="68">
        <f t="shared" si="103"/>
        <v>0</v>
      </c>
      <c r="CW39" s="68">
        <f t="shared" si="103"/>
        <v>0</v>
      </c>
      <c r="CX39" s="68">
        <f t="shared" si="103"/>
        <v>0</v>
      </c>
      <c r="CY39" s="68">
        <f t="shared" si="103"/>
        <v>0</v>
      </c>
      <c r="CZ39" s="68">
        <f t="shared" si="103"/>
        <v>0</v>
      </c>
      <c r="DA39" s="68">
        <f t="shared" si="103"/>
        <v>0</v>
      </c>
      <c r="DB39" s="68">
        <f t="shared" si="103"/>
        <v>0</v>
      </c>
      <c r="DC39" s="68">
        <f t="shared" si="103"/>
        <v>0</v>
      </c>
      <c r="DD39" s="68">
        <f t="shared" si="103"/>
        <v>0</v>
      </c>
      <c r="DE39" s="68">
        <f t="shared" si="103"/>
        <v>0</v>
      </c>
      <c r="DF39" s="68">
        <f t="shared" si="103"/>
        <v>0</v>
      </c>
      <c r="DG39" s="68">
        <f t="shared" si="103"/>
        <v>0</v>
      </c>
      <c r="DH39" s="68">
        <f t="shared" si="103"/>
        <v>0</v>
      </c>
      <c r="DI39" s="68">
        <f t="shared" si="103"/>
        <v>0</v>
      </c>
    </row>
    <row r="40" spans="1:147" s="22" customFormat="1" ht="34.5" customHeight="1">
      <c r="A40" s="38">
        <v>30</v>
      </c>
      <c r="B40" s="149" t="s">
        <v>24</v>
      </c>
      <c r="C40" s="29" t="s">
        <v>188</v>
      </c>
      <c r="D40" s="108">
        <v>12</v>
      </c>
      <c r="E40" s="103">
        <v>12</v>
      </c>
      <c r="F40" s="103">
        <v>1</v>
      </c>
      <c r="G40" s="103">
        <v>1</v>
      </c>
      <c r="H40" s="103"/>
      <c r="I40" s="103"/>
      <c r="J40" s="103"/>
      <c r="K40" s="103"/>
      <c r="L40" s="103"/>
      <c r="M40" s="103"/>
      <c r="N40" s="103"/>
      <c r="O40" s="103">
        <v>8</v>
      </c>
      <c r="P40" s="103">
        <v>3</v>
      </c>
      <c r="Q40" s="103">
        <v>1</v>
      </c>
      <c r="R40" s="103"/>
      <c r="S40" s="103"/>
      <c r="T40" s="103"/>
      <c r="U40" s="103"/>
      <c r="V40" s="103"/>
      <c r="W40" s="103">
        <v>9</v>
      </c>
      <c r="X40" s="103">
        <v>3</v>
      </c>
      <c r="Y40" s="103"/>
      <c r="Z40" s="103"/>
      <c r="AA40" s="103"/>
      <c r="AB40" s="103">
        <v>2</v>
      </c>
      <c r="AC40" s="103">
        <v>9</v>
      </c>
      <c r="AD40" s="103">
        <v>1</v>
      </c>
      <c r="AE40" s="103"/>
      <c r="AF40" s="103">
        <v>3</v>
      </c>
      <c r="AG40" s="103"/>
      <c r="AH40" s="103">
        <v>9</v>
      </c>
      <c r="AI40" s="103"/>
      <c r="AJ40" s="103"/>
      <c r="AK40" s="103">
        <v>12</v>
      </c>
      <c r="AL40" s="103"/>
      <c r="AM40" s="103"/>
      <c r="AN40" s="103"/>
      <c r="AO40" s="103"/>
      <c r="AP40" s="103"/>
      <c r="AQ40" s="103"/>
      <c r="AR40" s="103">
        <v>12</v>
      </c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8"/>
      <c r="BZ40" s="103"/>
      <c r="CA40" s="108"/>
      <c r="CB40" s="108"/>
      <c r="CC40" s="108"/>
      <c r="CD40" s="108"/>
      <c r="CE40" s="108"/>
      <c r="CF40" s="103"/>
      <c r="CG40" s="103"/>
      <c r="CH40" s="108"/>
      <c r="CI40" s="103"/>
      <c r="CJ40" s="108"/>
      <c r="CK40" s="103"/>
      <c r="CL40" s="108"/>
      <c r="CM40" s="108"/>
      <c r="CN40" s="103"/>
      <c r="CO40" s="103"/>
      <c r="CP40" s="108"/>
      <c r="CQ40" s="108"/>
      <c r="CR40" s="108"/>
      <c r="CS40" s="108"/>
      <c r="CT40" s="108"/>
      <c r="CU40" s="108"/>
      <c r="CV40" s="108"/>
      <c r="CW40" s="108"/>
      <c r="CX40" s="108"/>
      <c r="CY40" s="108"/>
      <c r="CZ40" s="108"/>
      <c r="DA40" s="108"/>
      <c r="DB40" s="108"/>
      <c r="DC40" s="108"/>
      <c r="DD40" s="108"/>
      <c r="DE40" s="108"/>
      <c r="DF40" s="108"/>
      <c r="DG40" s="108"/>
      <c r="DH40" s="108"/>
      <c r="DI40" s="109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</row>
    <row r="41" spans="1:147" s="22" customFormat="1" ht="47.25" customHeight="1">
      <c r="A41" s="38">
        <v>31</v>
      </c>
      <c r="B41" s="149"/>
      <c r="C41" s="29" t="s">
        <v>156</v>
      </c>
      <c r="D41" s="103">
        <v>23</v>
      </c>
      <c r="E41" s="103">
        <v>23</v>
      </c>
      <c r="F41" s="103">
        <v>1</v>
      </c>
      <c r="G41" s="103"/>
      <c r="H41" s="103"/>
      <c r="I41" s="103">
        <v>6</v>
      </c>
      <c r="J41" s="103"/>
      <c r="K41" s="103"/>
      <c r="L41" s="103"/>
      <c r="M41" s="103">
        <v>2</v>
      </c>
      <c r="N41" s="103"/>
      <c r="O41" s="103">
        <v>16</v>
      </c>
      <c r="P41" s="103">
        <v>4</v>
      </c>
      <c r="Q41" s="103">
        <v>1</v>
      </c>
      <c r="R41" s="103"/>
      <c r="S41" s="103"/>
      <c r="T41" s="103"/>
      <c r="U41" s="103"/>
      <c r="V41" s="103">
        <v>1</v>
      </c>
      <c r="W41" s="103">
        <v>18</v>
      </c>
      <c r="X41" s="103">
        <v>4</v>
      </c>
      <c r="Y41" s="103"/>
      <c r="Z41" s="103"/>
      <c r="AA41" s="103"/>
      <c r="AB41" s="103"/>
      <c r="AC41" s="103"/>
      <c r="AD41" s="103">
        <v>22</v>
      </c>
      <c r="AE41" s="103">
        <v>1</v>
      </c>
      <c r="AF41" s="103">
        <v>1</v>
      </c>
      <c r="AG41" s="103"/>
      <c r="AH41" s="103">
        <v>22</v>
      </c>
      <c r="AI41" s="103"/>
      <c r="AJ41" s="103"/>
      <c r="AK41" s="103">
        <v>23</v>
      </c>
      <c r="AL41" s="103"/>
      <c r="AM41" s="103"/>
      <c r="AN41" s="103"/>
      <c r="AO41" s="103"/>
      <c r="AP41" s="103"/>
      <c r="AQ41" s="103"/>
      <c r="AR41" s="103">
        <v>23</v>
      </c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8"/>
      <c r="BZ41" s="103"/>
      <c r="CA41" s="108"/>
      <c r="CB41" s="108"/>
      <c r="CC41" s="108"/>
      <c r="CD41" s="108"/>
      <c r="CE41" s="108"/>
      <c r="CF41" s="103"/>
      <c r="CG41" s="103"/>
      <c r="CH41" s="108"/>
      <c r="CI41" s="103"/>
      <c r="CJ41" s="108"/>
      <c r="CK41" s="103"/>
      <c r="CL41" s="108"/>
      <c r="CM41" s="108"/>
      <c r="CN41" s="103"/>
      <c r="CO41" s="103"/>
      <c r="CP41" s="108"/>
      <c r="CQ41" s="108"/>
      <c r="CR41" s="108"/>
      <c r="CS41" s="108"/>
      <c r="CT41" s="108"/>
      <c r="CU41" s="108"/>
      <c r="CV41" s="108"/>
      <c r="CW41" s="108"/>
      <c r="CX41" s="108"/>
      <c r="CY41" s="108"/>
      <c r="CZ41" s="108"/>
      <c r="DA41" s="108"/>
      <c r="DB41" s="108"/>
      <c r="DC41" s="108"/>
      <c r="DD41" s="108"/>
      <c r="DE41" s="108"/>
      <c r="DF41" s="108"/>
      <c r="DG41" s="108"/>
      <c r="DH41" s="108"/>
      <c r="DI41" s="109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</row>
    <row r="42" spans="1:147" s="22" customFormat="1" ht="47.25" customHeight="1">
      <c r="A42" s="38">
        <v>32</v>
      </c>
      <c r="B42" s="149"/>
      <c r="C42" s="29" t="s">
        <v>189</v>
      </c>
      <c r="D42" s="103">
        <v>40</v>
      </c>
      <c r="E42" s="103">
        <v>43</v>
      </c>
      <c r="F42" s="103">
        <v>15</v>
      </c>
      <c r="G42" s="103"/>
      <c r="H42" s="103">
        <v>2</v>
      </c>
      <c r="I42" s="103">
        <v>11</v>
      </c>
      <c r="J42" s="103"/>
      <c r="K42" s="103"/>
      <c r="L42" s="103"/>
      <c r="M42" s="103">
        <v>11</v>
      </c>
      <c r="N42" s="103"/>
      <c r="O42" s="103">
        <v>20</v>
      </c>
      <c r="P42" s="103">
        <v>11</v>
      </c>
      <c r="Q42" s="103"/>
      <c r="R42" s="103">
        <v>1</v>
      </c>
      <c r="S42" s="103">
        <v>1</v>
      </c>
      <c r="T42" s="103"/>
      <c r="U42" s="103">
        <v>3</v>
      </c>
      <c r="V42" s="103">
        <v>3</v>
      </c>
      <c r="W42" s="103">
        <v>31</v>
      </c>
      <c r="X42" s="103">
        <v>5</v>
      </c>
      <c r="Y42" s="103"/>
      <c r="Z42" s="103"/>
      <c r="AA42" s="103"/>
      <c r="AB42" s="103"/>
      <c r="AC42" s="103">
        <v>1</v>
      </c>
      <c r="AD42" s="103">
        <v>20</v>
      </c>
      <c r="AE42" s="103">
        <v>11</v>
      </c>
      <c r="AF42" s="103">
        <v>10</v>
      </c>
      <c r="AG42" s="103">
        <v>5</v>
      </c>
      <c r="AH42" s="103">
        <v>27</v>
      </c>
      <c r="AI42" s="103">
        <v>1</v>
      </c>
      <c r="AJ42" s="103"/>
      <c r="AK42" s="103">
        <v>42</v>
      </c>
      <c r="AL42" s="103"/>
      <c r="AM42" s="103">
        <v>1</v>
      </c>
      <c r="AN42" s="103"/>
      <c r="AO42" s="103"/>
      <c r="AP42" s="103"/>
      <c r="AQ42" s="103"/>
      <c r="AR42" s="103">
        <v>43</v>
      </c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>
        <v>1</v>
      </c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8"/>
      <c r="BZ42" s="103"/>
      <c r="CA42" s="108"/>
      <c r="CB42" s="108"/>
      <c r="CC42" s="108"/>
      <c r="CD42" s="108"/>
      <c r="CE42" s="108"/>
      <c r="CF42" s="103"/>
      <c r="CG42" s="103">
        <v>1</v>
      </c>
      <c r="CH42" s="108"/>
      <c r="CI42" s="103">
        <v>1</v>
      </c>
      <c r="CJ42" s="108"/>
      <c r="CK42" s="103"/>
      <c r="CL42" s="108"/>
      <c r="CM42" s="108"/>
      <c r="CN42" s="103"/>
      <c r="CO42" s="103">
        <v>2</v>
      </c>
      <c r="CP42" s="108"/>
      <c r="CQ42" s="108"/>
      <c r="CR42" s="108"/>
      <c r="CS42" s="108"/>
      <c r="CT42" s="108"/>
      <c r="CU42" s="108"/>
      <c r="CV42" s="108"/>
      <c r="CW42" s="108"/>
      <c r="CX42" s="108"/>
      <c r="CY42" s="108"/>
      <c r="CZ42" s="108"/>
      <c r="DA42" s="108"/>
      <c r="DB42" s="108"/>
      <c r="DC42" s="108"/>
      <c r="DD42" s="108"/>
      <c r="DE42" s="108"/>
      <c r="DF42" s="108"/>
      <c r="DG42" s="108"/>
      <c r="DH42" s="108"/>
      <c r="DI42" s="109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</row>
    <row r="43" spans="1:147" s="22" customFormat="1" ht="47.25" customHeight="1">
      <c r="A43" s="38">
        <v>33</v>
      </c>
      <c r="B43" s="149"/>
      <c r="C43" s="29" t="s">
        <v>190</v>
      </c>
      <c r="D43" s="103">
        <v>39</v>
      </c>
      <c r="E43" s="103">
        <v>42</v>
      </c>
      <c r="F43" s="103">
        <v>20</v>
      </c>
      <c r="G43" s="103"/>
      <c r="H43" s="103">
        <v>1</v>
      </c>
      <c r="I43" s="103">
        <v>11</v>
      </c>
      <c r="J43" s="103"/>
      <c r="K43" s="103"/>
      <c r="L43" s="103"/>
      <c r="M43" s="103">
        <v>13</v>
      </c>
      <c r="N43" s="103"/>
      <c r="O43" s="103">
        <v>21</v>
      </c>
      <c r="P43" s="103">
        <v>7</v>
      </c>
      <c r="Q43" s="103">
        <v>1</v>
      </c>
      <c r="R43" s="103"/>
      <c r="S43" s="103">
        <v>6</v>
      </c>
      <c r="T43" s="103"/>
      <c r="U43" s="103">
        <v>5</v>
      </c>
      <c r="V43" s="103">
        <v>2</v>
      </c>
      <c r="W43" s="103">
        <v>26</v>
      </c>
      <c r="X43" s="103">
        <v>3</v>
      </c>
      <c r="Y43" s="103"/>
      <c r="Z43" s="103"/>
      <c r="AA43" s="103"/>
      <c r="AB43" s="103"/>
      <c r="AC43" s="103"/>
      <c r="AD43" s="103">
        <v>2</v>
      </c>
      <c r="AE43" s="103">
        <v>25</v>
      </c>
      <c r="AF43" s="103">
        <v>14</v>
      </c>
      <c r="AG43" s="103">
        <v>6</v>
      </c>
      <c r="AH43" s="103">
        <v>18</v>
      </c>
      <c r="AI43" s="103">
        <v>4</v>
      </c>
      <c r="AJ43" s="103"/>
      <c r="AK43" s="103">
        <v>38</v>
      </c>
      <c r="AL43" s="103"/>
      <c r="AM43" s="103">
        <v>4</v>
      </c>
      <c r="AN43" s="103"/>
      <c r="AO43" s="103"/>
      <c r="AP43" s="103"/>
      <c r="AQ43" s="103"/>
      <c r="AR43" s="103">
        <v>42</v>
      </c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>
        <v>1</v>
      </c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>
        <v>2</v>
      </c>
      <c r="BR43" s="103"/>
      <c r="BS43" s="103"/>
      <c r="BT43" s="103"/>
      <c r="BU43" s="103"/>
      <c r="BV43" s="103"/>
      <c r="BW43" s="103"/>
      <c r="BX43" s="103"/>
      <c r="BY43" s="108"/>
      <c r="BZ43" s="103"/>
      <c r="CA43" s="108"/>
      <c r="CB43" s="108"/>
      <c r="CC43" s="108"/>
      <c r="CD43" s="108"/>
      <c r="CE43" s="108"/>
      <c r="CF43" s="103"/>
      <c r="CG43" s="103">
        <v>1</v>
      </c>
      <c r="CH43" s="108"/>
      <c r="CI43" s="103"/>
      <c r="CJ43" s="108"/>
      <c r="CK43" s="103">
        <v>1</v>
      </c>
      <c r="CL43" s="108"/>
      <c r="CM43" s="108"/>
      <c r="CN43" s="103"/>
      <c r="CO43" s="103"/>
      <c r="CP43" s="108"/>
      <c r="CQ43" s="108"/>
      <c r="CR43" s="108"/>
      <c r="CS43" s="108"/>
      <c r="CT43" s="108"/>
      <c r="CU43" s="108"/>
      <c r="CV43" s="108"/>
      <c r="CW43" s="108"/>
      <c r="CX43" s="108"/>
      <c r="CY43" s="108"/>
      <c r="CZ43" s="108"/>
      <c r="DA43" s="108"/>
      <c r="DB43" s="108"/>
      <c r="DC43" s="108"/>
      <c r="DD43" s="108"/>
      <c r="DE43" s="108"/>
      <c r="DF43" s="108"/>
      <c r="DG43" s="108"/>
      <c r="DH43" s="108"/>
      <c r="DI43" s="109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</row>
    <row r="44" spans="1:147" s="22" customFormat="1" ht="47.25" customHeight="1">
      <c r="A44" s="38">
        <v>34</v>
      </c>
      <c r="B44" s="149"/>
      <c r="C44" s="29" t="s">
        <v>191</v>
      </c>
      <c r="D44" s="103">
        <v>39</v>
      </c>
      <c r="E44" s="103">
        <v>48</v>
      </c>
      <c r="F44" s="103">
        <v>25</v>
      </c>
      <c r="G44" s="103"/>
      <c r="H44" s="103">
        <v>6</v>
      </c>
      <c r="I44" s="103">
        <v>3</v>
      </c>
      <c r="J44" s="103">
        <v>1</v>
      </c>
      <c r="K44" s="103"/>
      <c r="L44" s="103"/>
      <c r="M44" s="103">
        <v>19</v>
      </c>
      <c r="N44" s="103"/>
      <c r="O44" s="103">
        <v>19</v>
      </c>
      <c r="P44" s="103">
        <v>8</v>
      </c>
      <c r="Q44" s="103">
        <v>2</v>
      </c>
      <c r="R44" s="103"/>
      <c r="S44" s="103">
        <v>3</v>
      </c>
      <c r="T44" s="103"/>
      <c r="U44" s="103">
        <v>4</v>
      </c>
      <c r="V44" s="103">
        <v>5</v>
      </c>
      <c r="W44" s="103">
        <v>32</v>
      </c>
      <c r="X44" s="103">
        <v>4</v>
      </c>
      <c r="Y44" s="103"/>
      <c r="Z44" s="103"/>
      <c r="AA44" s="103"/>
      <c r="AB44" s="103">
        <v>1</v>
      </c>
      <c r="AC44" s="103"/>
      <c r="AD44" s="103">
        <v>3</v>
      </c>
      <c r="AE44" s="103">
        <v>30</v>
      </c>
      <c r="AF44" s="103">
        <v>16</v>
      </c>
      <c r="AG44" s="103">
        <v>2</v>
      </c>
      <c r="AH44" s="103">
        <v>22</v>
      </c>
      <c r="AI44" s="103">
        <v>8</v>
      </c>
      <c r="AJ44" s="103"/>
      <c r="AK44" s="103">
        <v>48</v>
      </c>
      <c r="AL44" s="103"/>
      <c r="AM44" s="103"/>
      <c r="AN44" s="103"/>
      <c r="AO44" s="103"/>
      <c r="AP44" s="103"/>
      <c r="AQ44" s="103"/>
      <c r="AR44" s="103">
        <v>48</v>
      </c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8"/>
      <c r="BZ44" s="103"/>
      <c r="CA44" s="108"/>
      <c r="CB44" s="108"/>
      <c r="CC44" s="108"/>
      <c r="CD44" s="108"/>
      <c r="CE44" s="108"/>
      <c r="CF44" s="103"/>
      <c r="CG44" s="103">
        <v>2</v>
      </c>
      <c r="CH44" s="108"/>
      <c r="CI44" s="103"/>
      <c r="CJ44" s="108"/>
      <c r="CK44" s="103">
        <v>2</v>
      </c>
      <c r="CL44" s="108"/>
      <c r="CM44" s="108"/>
      <c r="CN44" s="103"/>
      <c r="CO44" s="103">
        <v>1</v>
      </c>
      <c r="CP44" s="108"/>
      <c r="CQ44" s="108"/>
      <c r="CR44" s="108"/>
      <c r="CS44" s="108"/>
      <c r="CT44" s="108"/>
      <c r="CU44" s="108"/>
      <c r="CV44" s="108"/>
      <c r="CW44" s="108"/>
      <c r="CX44" s="108"/>
      <c r="CY44" s="108"/>
      <c r="CZ44" s="108"/>
      <c r="DA44" s="108"/>
      <c r="DB44" s="108"/>
      <c r="DC44" s="108"/>
      <c r="DD44" s="108"/>
      <c r="DE44" s="108"/>
      <c r="DF44" s="108"/>
      <c r="DG44" s="108"/>
      <c r="DH44" s="108"/>
      <c r="DI44" s="109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</row>
    <row r="45" spans="1:147" s="22" customFormat="1" ht="40.5" customHeight="1">
      <c r="A45" s="38">
        <v>35</v>
      </c>
      <c r="B45" s="149"/>
      <c r="C45" s="29" t="s">
        <v>192</v>
      </c>
      <c r="D45" s="103">
        <v>7</v>
      </c>
      <c r="E45" s="103">
        <v>11</v>
      </c>
      <c r="F45" s="103">
        <v>8</v>
      </c>
      <c r="G45" s="103"/>
      <c r="H45" s="103">
        <v>2</v>
      </c>
      <c r="I45" s="103"/>
      <c r="J45" s="103">
        <v>1</v>
      </c>
      <c r="K45" s="103"/>
      <c r="L45" s="103"/>
      <c r="M45" s="103">
        <v>8</v>
      </c>
      <c r="N45" s="103"/>
      <c r="O45" s="103">
        <v>2</v>
      </c>
      <c r="P45" s="103">
        <v>1</v>
      </c>
      <c r="Q45" s="103"/>
      <c r="R45" s="103"/>
      <c r="S45" s="103">
        <v>1</v>
      </c>
      <c r="T45" s="103"/>
      <c r="U45" s="103">
        <v>3</v>
      </c>
      <c r="V45" s="103">
        <v>4</v>
      </c>
      <c r="W45" s="103">
        <v>3</v>
      </c>
      <c r="X45" s="103"/>
      <c r="Y45" s="103"/>
      <c r="Z45" s="103"/>
      <c r="AA45" s="103"/>
      <c r="AB45" s="103"/>
      <c r="AC45" s="103"/>
      <c r="AD45" s="103"/>
      <c r="AE45" s="103">
        <v>5</v>
      </c>
      <c r="AF45" s="103">
        <v>5</v>
      </c>
      <c r="AG45" s="103">
        <v>1</v>
      </c>
      <c r="AH45" s="103">
        <v>2</v>
      </c>
      <c r="AI45" s="103">
        <v>3</v>
      </c>
      <c r="AJ45" s="103"/>
      <c r="AK45" s="103">
        <v>11</v>
      </c>
      <c r="AL45" s="103"/>
      <c r="AM45" s="103"/>
      <c r="AN45" s="103"/>
      <c r="AO45" s="103"/>
      <c r="AP45" s="103"/>
      <c r="AQ45" s="103"/>
      <c r="AR45" s="103">
        <v>11</v>
      </c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8"/>
      <c r="BZ45" s="103"/>
      <c r="CA45" s="108"/>
      <c r="CB45" s="108"/>
      <c r="CC45" s="108"/>
      <c r="CD45" s="108"/>
      <c r="CE45" s="108"/>
      <c r="CF45" s="103"/>
      <c r="CG45" s="103"/>
      <c r="CH45" s="108"/>
      <c r="CI45" s="103"/>
      <c r="CJ45" s="108"/>
      <c r="CK45" s="103"/>
      <c r="CL45" s="108"/>
      <c r="CM45" s="108"/>
      <c r="CN45" s="103"/>
      <c r="CO45" s="103"/>
      <c r="CP45" s="108"/>
      <c r="CQ45" s="108"/>
      <c r="CR45" s="108"/>
      <c r="CS45" s="108"/>
      <c r="CT45" s="108"/>
      <c r="CU45" s="108"/>
      <c r="CV45" s="108"/>
      <c r="CW45" s="108"/>
      <c r="CX45" s="108"/>
      <c r="CY45" s="108"/>
      <c r="CZ45" s="108"/>
      <c r="DA45" s="108"/>
      <c r="DB45" s="108"/>
      <c r="DC45" s="108"/>
      <c r="DD45" s="108"/>
      <c r="DE45" s="108"/>
      <c r="DF45" s="108"/>
      <c r="DG45" s="108"/>
      <c r="DH45" s="108"/>
      <c r="DI45" s="109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</row>
    <row r="46" spans="1:147" s="22" customFormat="1" ht="32.25" customHeight="1">
      <c r="A46" s="38">
        <v>36</v>
      </c>
      <c r="B46" s="149"/>
      <c r="C46" s="29" t="s">
        <v>193</v>
      </c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8"/>
      <c r="BZ46" s="103"/>
      <c r="CA46" s="108"/>
      <c r="CB46" s="108"/>
      <c r="CC46" s="108"/>
      <c r="CD46" s="108"/>
      <c r="CE46" s="108"/>
      <c r="CF46" s="103"/>
      <c r="CG46" s="103"/>
      <c r="CH46" s="108"/>
      <c r="CI46" s="103"/>
      <c r="CJ46" s="108"/>
      <c r="CK46" s="103"/>
      <c r="CL46" s="108"/>
      <c r="CM46" s="108"/>
      <c r="CN46" s="103"/>
      <c r="CO46" s="103"/>
      <c r="CP46" s="108"/>
      <c r="CQ46" s="108"/>
      <c r="CR46" s="108"/>
      <c r="CS46" s="108"/>
      <c r="CT46" s="108"/>
      <c r="CU46" s="108"/>
      <c r="CV46" s="108"/>
      <c r="CW46" s="108"/>
      <c r="CX46" s="108"/>
      <c r="CY46" s="108"/>
      <c r="CZ46" s="108"/>
      <c r="DA46" s="108"/>
      <c r="DB46" s="108"/>
      <c r="DC46" s="108"/>
      <c r="DD46" s="108"/>
      <c r="DE46" s="108"/>
      <c r="DF46" s="108"/>
      <c r="DG46" s="108"/>
      <c r="DH46" s="108"/>
      <c r="DI46" s="109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</row>
    <row r="47" spans="1:147" s="43" customFormat="1" ht="30" customHeight="1">
      <c r="A47" s="35">
        <v>37</v>
      </c>
      <c r="B47" s="142" t="s">
        <v>18</v>
      </c>
      <c r="C47" s="142"/>
      <c r="D47" s="94">
        <v>30</v>
      </c>
      <c r="E47" s="54">
        <v>32</v>
      </c>
      <c r="F47" s="54">
        <v>19</v>
      </c>
      <c r="G47" s="54"/>
      <c r="H47" s="54">
        <v>5</v>
      </c>
      <c r="I47" s="54">
        <v>1</v>
      </c>
      <c r="J47" s="54">
        <v>2</v>
      </c>
      <c r="K47" s="54">
        <v>3.5</v>
      </c>
      <c r="L47" s="99"/>
      <c r="M47" s="54">
        <v>16</v>
      </c>
      <c r="N47" s="54"/>
      <c r="O47" s="54">
        <v>11</v>
      </c>
      <c r="P47" s="54">
        <v>5</v>
      </c>
      <c r="Q47" s="54"/>
      <c r="R47" s="54"/>
      <c r="S47" s="54">
        <v>5</v>
      </c>
      <c r="T47" s="54"/>
      <c r="U47" s="54">
        <v>5</v>
      </c>
      <c r="V47" s="54">
        <v>12</v>
      </c>
      <c r="W47" s="54">
        <v>9</v>
      </c>
      <c r="X47" s="54">
        <v>1</v>
      </c>
      <c r="Y47" s="54"/>
      <c r="Z47" s="54"/>
      <c r="AA47" s="54"/>
      <c r="AB47" s="54"/>
      <c r="AC47" s="54"/>
      <c r="AD47" s="54"/>
      <c r="AE47" s="54">
        <v>1</v>
      </c>
      <c r="AF47" s="54">
        <v>5</v>
      </c>
      <c r="AG47" s="54">
        <v>10</v>
      </c>
      <c r="AH47" s="54">
        <v>13</v>
      </c>
      <c r="AI47" s="54">
        <v>4</v>
      </c>
      <c r="AJ47" s="54"/>
      <c r="AK47" s="54">
        <v>31</v>
      </c>
      <c r="AL47" s="54"/>
      <c r="AM47" s="54">
        <v>1</v>
      </c>
      <c r="AN47" s="54"/>
      <c r="AO47" s="54"/>
      <c r="AP47" s="54"/>
      <c r="AQ47" s="54"/>
      <c r="AR47" s="54">
        <v>32</v>
      </c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10"/>
    </row>
    <row r="48" spans="1:147" s="43" customFormat="1" ht="30" customHeight="1" thickBot="1">
      <c r="A48" s="59">
        <v>38</v>
      </c>
      <c r="B48" s="150" t="s">
        <v>17</v>
      </c>
      <c r="C48" s="150"/>
      <c r="D48" s="97">
        <v>3.5</v>
      </c>
      <c r="E48" s="54">
        <v>6</v>
      </c>
      <c r="F48" s="54">
        <v>5</v>
      </c>
      <c r="G48" s="54"/>
      <c r="H48" s="54"/>
      <c r="I48" s="54"/>
      <c r="J48" s="54"/>
      <c r="K48" s="54"/>
      <c r="L48" s="99"/>
      <c r="M48" s="54">
        <v>1</v>
      </c>
      <c r="N48" s="54"/>
      <c r="O48" s="54">
        <v>3</v>
      </c>
      <c r="P48" s="54">
        <v>2</v>
      </c>
      <c r="Q48" s="54"/>
      <c r="R48" s="54"/>
      <c r="S48" s="54">
        <v>2</v>
      </c>
      <c r="T48" s="54"/>
      <c r="U48" s="54">
        <v>3</v>
      </c>
      <c r="V48" s="54"/>
      <c r="W48" s="54"/>
      <c r="X48" s="54">
        <v>1</v>
      </c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>
        <v>3</v>
      </c>
      <c r="AJ48" s="54">
        <v>3</v>
      </c>
      <c r="AK48" s="54">
        <v>4</v>
      </c>
      <c r="AL48" s="54"/>
      <c r="AM48" s="54">
        <v>2</v>
      </c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10"/>
    </row>
    <row r="49" spans="1:147" s="52" customFormat="1" ht="30" customHeight="1">
      <c r="A49" s="40">
        <v>39</v>
      </c>
      <c r="B49" s="153" t="s">
        <v>178</v>
      </c>
      <c r="C49" s="154"/>
      <c r="D49" s="77">
        <f>D50+D54+D55</f>
        <v>92.75</v>
      </c>
      <c r="E49" s="77">
        <f t="shared" ref="E49:BP49" si="104">E50+E54+E55</f>
        <v>109</v>
      </c>
      <c r="F49" s="77">
        <f t="shared" si="104"/>
        <v>107</v>
      </c>
      <c r="G49" s="77">
        <f t="shared" si="104"/>
        <v>16</v>
      </c>
      <c r="H49" s="77">
        <f t="shared" si="104"/>
        <v>9</v>
      </c>
      <c r="I49" s="77">
        <f t="shared" si="104"/>
        <v>6</v>
      </c>
      <c r="J49" s="77">
        <f t="shared" si="104"/>
        <v>0</v>
      </c>
      <c r="K49" s="77">
        <f t="shared" si="104"/>
        <v>0.5</v>
      </c>
      <c r="L49" s="77">
        <f t="shared" si="104"/>
        <v>0</v>
      </c>
      <c r="M49" s="77">
        <f t="shared" si="104"/>
        <v>22</v>
      </c>
      <c r="N49" s="77">
        <f t="shared" si="104"/>
        <v>0</v>
      </c>
      <c r="O49" s="77">
        <f t="shared" si="104"/>
        <v>29</v>
      </c>
      <c r="P49" s="77">
        <f t="shared" si="104"/>
        <v>33</v>
      </c>
      <c r="Q49" s="77">
        <f t="shared" si="104"/>
        <v>23</v>
      </c>
      <c r="R49" s="77">
        <f t="shared" si="104"/>
        <v>2</v>
      </c>
      <c r="S49" s="77">
        <f t="shared" si="104"/>
        <v>9</v>
      </c>
      <c r="T49" s="77">
        <f t="shared" si="104"/>
        <v>0</v>
      </c>
      <c r="U49" s="77">
        <f t="shared" si="104"/>
        <v>7</v>
      </c>
      <c r="V49" s="77">
        <f t="shared" si="104"/>
        <v>13</v>
      </c>
      <c r="W49" s="77">
        <f t="shared" si="104"/>
        <v>18</v>
      </c>
      <c r="X49" s="77">
        <f t="shared" si="104"/>
        <v>62</v>
      </c>
      <c r="Y49" s="77">
        <f t="shared" si="104"/>
        <v>0</v>
      </c>
      <c r="Z49" s="77">
        <f t="shared" si="104"/>
        <v>0</v>
      </c>
      <c r="AA49" s="77">
        <f t="shared" si="104"/>
        <v>0</v>
      </c>
      <c r="AB49" s="77">
        <f t="shared" si="104"/>
        <v>8</v>
      </c>
      <c r="AC49" s="77">
        <f>AC50+AC54+AC55</f>
        <v>7</v>
      </c>
      <c r="AD49" s="77">
        <f t="shared" si="104"/>
        <v>14</v>
      </c>
      <c r="AE49" s="77">
        <f t="shared" si="104"/>
        <v>22</v>
      </c>
      <c r="AF49" s="77">
        <f t="shared" si="104"/>
        <v>49</v>
      </c>
      <c r="AG49" s="77">
        <f t="shared" si="104"/>
        <v>38</v>
      </c>
      <c r="AH49" s="77">
        <f t="shared" si="104"/>
        <v>11</v>
      </c>
      <c r="AI49" s="77">
        <f t="shared" si="104"/>
        <v>3</v>
      </c>
      <c r="AJ49" s="77">
        <f t="shared" si="104"/>
        <v>8</v>
      </c>
      <c r="AK49" s="77">
        <f t="shared" si="104"/>
        <v>106</v>
      </c>
      <c r="AL49" s="77">
        <f t="shared" si="104"/>
        <v>0</v>
      </c>
      <c r="AM49" s="77">
        <f t="shared" si="104"/>
        <v>3</v>
      </c>
      <c r="AN49" s="77">
        <f t="shared" si="104"/>
        <v>0</v>
      </c>
      <c r="AO49" s="77">
        <f t="shared" si="104"/>
        <v>0</v>
      </c>
      <c r="AP49" s="77">
        <f t="shared" si="104"/>
        <v>0</v>
      </c>
      <c r="AQ49" s="77">
        <f t="shared" si="104"/>
        <v>0</v>
      </c>
      <c r="AR49" s="77">
        <f t="shared" si="104"/>
        <v>97</v>
      </c>
      <c r="AS49" s="77">
        <f t="shared" si="104"/>
        <v>0</v>
      </c>
      <c r="AT49" s="77">
        <f t="shared" si="104"/>
        <v>0</v>
      </c>
      <c r="AU49" s="77">
        <f t="shared" si="104"/>
        <v>0</v>
      </c>
      <c r="AV49" s="77">
        <f t="shared" si="104"/>
        <v>0</v>
      </c>
      <c r="AW49" s="77">
        <f t="shared" si="104"/>
        <v>0</v>
      </c>
      <c r="AX49" s="77">
        <f t="shared" si="104"/>
        <v>0</v>
      </c>
      <c r="AY49" s="77">
        <f t="shared" si="104"/>
        <v>0</v>
      </c>
      <c r="AZ49" s="77">
        <f t="shared" si="104"/>
        <v>1</v>
      </c>
      <c r="BA49" s="77">
        <f t="shared" si="104"/>
        <v>0</v>
      </c>
      <c r="BB49" s="77">
        <f t="shared" si="104"/>
        <v>0</v>
      </c>
      <c r="BC49" s="77">
        <f t="shared" si="104"/>
        <v>0</v>
      </c>
      <c r="BD49" s="77">
        <f t="shared" si="104"/>
        <v>0</v>
      </c>
      <c r="BE49" s="77">
        <f t="shared" si="104"/>
        <v>0</v>
      </c>
      <c r="BF49" s="77">
        <f t="shared" si="104"/>
        <v>3</v>
      </c>
      <c r="BG49" s="77">
        <f t="shared" si="104"/>
        <v>0</v>
      </c>
      <c r="BH49" s="77">
        <f t="shared" si="104"/>
        <v>0</v>
      </c>
      <c r="BI49" s="77">
        <f t="shared" si="104"/>
        <v>0</v>
      </c>
      <c r="BJ49" s="77">
        <f t="shared" si="104"/>
        <v>0</v>
      </c>
      <c r="BK49" s="77">
        <f t="shared" si="104"/>
        <v>0</v>
      </c>
      <c r="BL49" s="77">
        <f t="shared" si="104"/>
        <v>0</v>
      </c>
      <c r="BM49" s="77">
        <f t="shared" si="104"/>
        <v>0</v>
      </c>
      <c r="BN49" s="77">
        <f t="shared" si="104"/>
        <v>0</v>
      </c>
      <c r="BO49" s="77">
        <f t="shared" si="104"/>
        <v>0</v>
      </c>
      <c r="BP49" s="77">
        <f t="shared" si="104"/>
        <v>0</v>
      </c>
      <c r="BQ49" s="77">
        <f t="shared" ref="BQ49:DI49" si="105">BQ50+BQ54+BQ55</f>
        <v>2</v>
      </c>
      <c r="BR49" s="77">
        <f t="shared" si="105"/>
        <v>0</v>
      </c>
      <c r="BS49" s="77">
        <f t="shared" si="105"/>
        <v>0</v>
      </c>
      <c r="BT49" s="77">
        <f t="shared" si="105"/>
        <v>0</v>
      </c>
      <c r="BU49" s="77">
        <f t="shared" si="105"/>
        <v>0</v>
      </c>
      <c r="BV49" s="77">
        <f t="shared" si="105"/>
        <v>0</v>
      </c>
      <c r="BW49" s="77">
        <f t="shared" si="105"/>
        <v>0</v>
      </c>
      <c r="BX49" s="77">
        <f t="shared" si="105"/>
        <v>0</v>
      </c>
      <c r="BY49" s="77">
        <f t="shared" si="105"/>
        <v>0</v>
      </c>
      <c r="BZ49" s="77">
        <f t="shared" si="105"/>
        <v>0</v>
      </c>
      <c r="CA49" s="77">
        <f t="shared" si="105"/>
        <v>0</v>
      </c>
      <c r="CB49" s="77">
        <f t="shared" si="105"/>
        <v>0</v>
      </c>
      <c r="CC49" s="77">
        <f t="shared" si="105"/>
        <v>0</v>
      </c>
      <c r="CD49" s="77">
        <f t="shared" si="105"/>
        <v>0</v>
      </c>
      <c r="CE49" s="77">
        <f t="shared" si="105"/>
        <v>0</v>
      </c>
      <c r="CF49" s="77">
        <f t="shared" si="105"/>
        <v>0</v>
      </c>
      <c r="CG49" s="77">
        <f t="shared" si="105"/>
        <v>5</v>
      </c>
      <c r="CH49" s="77">
        <f t="shared" si="105"/>
        <v>0</v>
      </c>
      <c r="CI49" s="77">
        <f t="shared" si="105"/>
        <v>1</v>
      </c>
      <c r="CJ49" s="77">
        <f t="shared" si="105"/>
        <v>0</v>
      </c>
      <c r="CK49" s="77">
        <f t="shared" si="105"/>
        <v>4</v>
      </c>
      <c r="CL49" s="77">
        <f t="shared" si="105"/>
        <v>0</v>
      </c>
      <c r="CM49" s="77">
        <f t="shared" si="105"/>
        <v>0</v>
      </c>
      <c r="CN49" s="77">
        <f t="shared" si="105"/>
        <v>0</v>
      </c>
      <c r="CO49" s="77">
        <f t="shared" si="105"/>
        <v>2</v>
      </c>
      <c r="CP49" s="77">
        <f t="shared" si="105"/>
        <v>0</v>
      </c>
      <c r="CQ49" s="77">
        <f t="shared" si="105"/>
        <v>0</v>
      </c>
      <c r="CR49" s="77">
        <f t="shared" si="105"/>
        <v>0</v>
      </c>
      <c r="CS49" s="77">
        <f t="shared" si="105"/>
        <v>0</v>
      </c>
      <c r="CT49" s="77">
        <f t="shared" si="105"/>
        <v>0</v>
      </c>
      <c r="CU49" s="77">
        <f t="shared" si="105"/>
        <v>0</v>
      </c>
      <c r="CV49" s="77">
        <f t="shared" si="105"/>
        <v>0</v>
      </c>
      <c r="CW49" s="77">
        <f t="shared" si="105"/>
        <v>0</v>
      </c>
      <c r="CX49" s="77">
        <f t="shared" si="105"/>
        <v>0</v>
      </c>
      <c r="CY49" s="77">
        <f t="shared" si="105"/>
        <v>0</v>
      </c>
      <c r="CZ49" s="77">
        <f t="shared" si="105"/>
        <v>0</v>
      </c>
      <c r="DA49" s="77">
        <f t="shared" si="105"/>
        <v>0</v>
      </c>
      <c r="DB49" s="77">
        <f t="shared" si="105"/>
        <v>0</v>
      </c>
      <c r="DC49" s="77">
        <f t="shared" si="105"/>
        <v>0</v>
      </c>
      <c r="DD49" s="77">
        <f t="shared" si="105"/>
        <v>0</v>
      </c>
      <c r="DE49" s="77">
        <f t="shared" si="105"/>
        <v>0</v>
      </c>
      <c r="DF49" s="77">
        <f t="shared" si="105"/>
        <v>0</v>
      </c>
      <c r="DG49" s="77">
        <f t="shared" si="105"/>
        <v>0</v>
      </c>
      <c r="DH49" s="77">
        <f t="shared" si="105"/>
        <v>0</v>
      </c>
      <c r="DI49" s="77">
        <f t="shared" si="105"/>
        <v>0</v>
      </c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</row>
    <row r="50" spans="1:147" s="41" customFormat="1" ht="30" customHeight="1">
      <c r="A50" s="63">
        <v>40</v>
      </c>
      <c r="B50" s="152" t="s">
        <v>16</v>
      </c>
      <c r="C50" s="152"/>
      <c r="D50" s="76">
        <f>D51+D52+D53</f>
        <v>73.5</v>
      </c>
      <c r="E50" s="76">
        <f t="shared" ref="E50:BP50" si="106">E51+E52+E53</f>
        <v>83</v>
      </c>
      <c r="F50" s="76">
        <f t="shared" si="106"/>
        <v>83</v>
      </c>
      <c r="G50" s="76">
        <f t="shared" si="106"/>
        <v>16</v>
      </c>
      <c r="H50" s="76">
        <f t="shared" si="106"/>
        <v>7</v>
      </c>
      <c r="I50" s="76">
        <f t="shared" si="106"/>
        <v>6</v>
      </c>
      <c r="J50" s="76">
        <f t="shared" si="106"/>
        <v>0</v>
      </c>
      <c r="K50" s="76">
        <f t="shared" si="106"/>
        <v>0</v>
      </c>
      <c r="L50" s="76">
        <f t="shared" si="106"/>
        <v>0</v>
      </c>
      <c r="M50" s="76">
        <f t="shared" si="106"/>
        <v>16</v>
      </c>
      <c r="N50" s="76">
        <f t="shared" si="106"/>
        <v>0</v>
      </c>
      <c r="O50" s="76">
        <f t="shared" si="106"/>
        <v>24</v>
      </c>
      <c r="P50" s="76">
        <f t="shared" si="106"/>
        <v>23</v>
      </c>
      <c r="Q50" s="76">
        <f t="shared" si="106"/>
        <v>18</v>
      </c>
      <c r="R50" s="76">
        <f t="shared" si="106"/>
        <v>2</v>
      </c>
      <c r="S50" s="76">
        <f t="shared" si="106"/>
        <v>2</v>
      </c>
      <c r="T50" s="76">
        <f t="shared" si="106"/>
        <v>0</v>
      </c>
      <c r="U50" s="76">
        <f t="shared" si="106"/>
        <v>7</v>
      </c>
      <c r="V50" s="76">
        <f t="shared" si="106"/>
        <v>7</v>
      </c>
      <c r="W50" s="76">
        <f t="shared" si="106"/>
        <v>13</v>
      </c>
      <c r="X50" s="76">
        <f t="shared" si="106"/>
        <v>54</v>
      </c>
      <c r="Y50" s="76">
        <f t="shared" si="106"/>
        <v>0</v>
      </c>
      <c r="Z50" s="76">
        <f t="shared" si="106"/>
        <v>0</v>
      </c>
      <c r="AA50" s="76">
        <f t="shared" si="106"/>
        <v>0</v>
      </c>
      <c r="AB50" s="76">
        <f t="shared" si="106"/>
        <v>8</v>
      </c>
      <c r="AC50" s="76">
        <f>AC51+AC52+AC53</f>
        <v>7</v>
      </c>
      <c r="AD50" s="76">
        <f t="shared" si="106"/>
        <v>14</v>
      </c>
      <c r="AE50" s="76">
        <f t="shared" si="106"/>
        <v>22</v>
      </c>
      <c r="AF50" s="76">
        <f t="shared" si="106"/>
        <v>46</v>
      </c>
      <c r="AG50" s="76">
        <f t="shared" si="106"/>
        <v>29</v>
      </c>
      <c r="AH50" s="76">
        <f t="shared" si="106"/>
        <v>8</v>
      </c>
      <c r="AI50" s="76">
        <f t="shared" si="106"/>
        <v>0</v>
      </c>
      <c r="AJ50" s="76">
        <f t="shared" si="106"/>
        <v>0</v>
      </c>
      <c r="AK50" s="76">
        <f t="shared" si="106"/>
        <v>81</v>
      </c>
      <c r="AL50" s="76">
        <f t="shared" si="106"/>
        <v>0</v>
      </c>
      <c r="AM50" s="76">
        <f t="shared" si="106"/>
        <v>2</v>
      </c>
      <c r="AN50" s="76">
        <f t="shared" si="106"/>
        <v>0</v>
      </c>
      <c r="AO50" s="76">
        <f t="shared" si="106"/>
        <v>0</v>
      </c>
      <c r="AP50" s="76">
        <f t="shared" si="106"/>
        <v>0</v>
      </c>
      <c r="AQ50" s="76">
        <f t="shared" si="106"/>
        <v>0</v>
      </c>
      <c r="AR50" s="76">
        <f t="shared" si="106"/>
        <v>83</v>
      </c>
      <c r="AS50" s="76">
        <f t="shared" si="106"/>
        <v>0</v>
      </c>
      <c r="AT50" s="76">
        <f t="shared" si="106"/>
        <v>0</v>
      </c>
      <c r="AU50" s="76">
        <f t="shared" si="106"/>
        <v>0</v>
      </c>
      <c r="AV50" s="76">
        <f t="shared" si="106"/>
        <v>0</v>
      </c>
      <c r="AW50" s="76">
        <f t="shared" si="106"/>
        <v>0</v>
      </c>
      <c r="AX50" s="76">
        <f t="shared" si="106"/>
        <v>0</v>
      </c>
      <c r="AY50" s="76">
        <f t="shared" si="106"/>
        <v>0</v>
      </c>
      <c r="AZ50" s="76">
        <f t="shared" si="106"/>
        <v>0</v>
      </c>
      <c r="BA50" s="76">
        <f t="shared" si="106"/>
        <v>0</v>
      </c>
      <c r="BB50" s="76">
        <f t="shared" si="106"/>
        <v>0</v>
      </c>
      <c r="BC50" s="76">
        <f t="shared" si="106"/>
        <v>0</v>
      </c>
      <c r="BD50" s="76">
        <f t="shared" si="106"/>
        <v>0</v>
      </c>
      <c r="BE50" s="76">
        <f t="shared" si="106"/>
        <v>0</v>
      </c>
      <c r="BF50" s="76">
        <f t="shared" si="106"/>
        <v>3</v>
      </c>
      <c r="BG50" s="76">
        <f t="shared" si="106"/>
        <v>0</v>
      </c>
      <c r="BH50" s="76">
        <f t="shared" si="106"/>
        <v>0</v>
      </c>
      <c r="BI50" s="76">
        <f t="shared" si="106"/>
        <v>0</v>
      </c>
      <c r="BJ50" s="76">
        <f t="shared" si="106"/>
        <v>0</v>
      </c>
      <c r="BK50" s="76">
        <f t="shared" si="106"/>
        <v>0</v>
      </c>
      <c r="BL50" s="76">
        <f t="shared" si="106"/>
        <v>0</v>
      </c>
      <c r="BM50" s="76">
        <f t="shared" si="106"/>
        <v>0</v>
      </c>
      <c r="BN50" s="76">
        <f t="shared" si="106"/>
        <v>0</v>
      </c>
      <c r="BO50" s="76">
        <f t="shared" si="106"/>
        <v>0</v>
      </c>
      <c r="BP50" s="76">
        <f t="shared" si="106"/>
        <v>0</v>
      </c>
      <c r="BQ50" s="76">
        <f t="shared" ref="BQ50:DI50" si="107">BQ51+BQ52+BQ53</f>
        <v>2</v>
      </c>
      <c r="BR50" s="76">
        <f t="shared" si="107"/>
        <v>0</v>
      </c>
      <c r="BS50" s="76">
        <f t="shared" si="107"/>
        <v>0</v>
      </c>
      <c r="BT50" s="76">
        <f t="shared" si="107"/>
        <v>0</v>
      </c>
      <c r="BU50" s="76">
        <f t="shared" si="107"/>
        <v>0</v>
      </c>
      <c r="BV50" s="76">
        <f t="shared" si="107"/>
        <v>0</v>
      </c>
      <c r="BW50" s="76">
        <f t="shared" si="107"/>
        <v>0</v>
      </c>
      <c r="BX50" s="76">
        <f t="shared" si="107"/>
        <v>0</v>
      </c>
      <c r="BY50" s="76">
        <f t="shared" si="107"/>
        <v>0</v>
      </c>
      <c r="BZ50" s="76">
        <f t="shared" si="107"/>
        <v>0</v>
      </c>
      <c r="CA50" s="76">
        <f t="shared" si="107"/>
        <v>0</v>
      </c>
      <c r="CB50" s="76">
        <f t="shared" si="107"/>
        <v>0</v>
      </c>
      <c r="CC50" s="76">
        <f t="shared" si="107"/>
        <v>0</v>
      </c>
      <c r="CD50" s="76">
        <f t="shared" si="107"/>
        <v>0</v>
      </c>
      <c r="CE50" s="76">
        <f t="shared" si="107"/>
        <v>0</v>
      </c>
      <c r="CF50" s="76">
        <f t="shared" si="107"/>
        <v>0</v>
      </c>
      <c r="CG50" s="76">
        <f t="shared" si="107"/>
        <v>3</v>
      </c>
      <c r="CH50" s="76">
        <f t="shared" si="107"/>
        <v>0</v>
      </c>
      <c r="CI50" s="76">
        <f t="shared" si="107"/>
        <v>0</v>
      </c>
      <c r="CJ50" s="76">
        <f t="shared" si="107"/>
        <v>0</v>
      </c>
      <c r="CK50" s="76">
        <f t="shared" si="107"/>
        <v>3</v>
      </c>
      <c r="CL50" s="76">
        <f t="shared" si="107"/>
        <v>0</v>
      </c>
      <c r="CM50" s="76">
        <f t="shared" si="107"/>
        <v>0</v>
      </c>
      <c r="CN50" s="76">
        <f t="shared" si="107"/>
        <v>0</v>
      </c>
      <c r="CO50" s="76">
        <f t="shared" si="107"/>
        <v>2</v>
      </c>
      <c r="CP50" s="76">
        <f t="shared" si="107"/>
        <v>0</v>
      </c>
      <c r="CQ50" s="76">
        <f t="shared" si="107"/>
        <v>0</v>
      </c>
      <c r="CR50" s="76">
        <f t="shared" si="107"/>
        <v>0</v>
      </c>
      <c r="CS50" s="76">
        <f t="shared" si="107"/>
        <v>0</v>
      </c>
      <c r="CT50" s="76">
        <f t="shared" si="107"/>
        <v>0</v>
      </c>
      <c r="CU50" s="76">
        <f t="shared" si="107"/>
        <v>0</v>
      </c>
      <c r="CV50" s="76">
        <f t="shared" si="107"/>
        <v>0</v>
      </c>
      <c r="CW50" s="76">
        <f t="shared" si="107"/>
        <v>0</v>
      </c>
      <c r="CX50" s="76">
        <f t="shared" si="107"/>
        <v>0</v>
      </c>
      <c r="CY50" s="76">
        <f t="shared" si="107"/>
        <v>0</v>
      </c>
      <c r="CZ50" s="76">
        <f t="shared" si="107"/>
        <v>0</v>
      </c>
      <c r="DA50" s="76">
        <f t="shared" si="107"/>
        <v>0</v>
      </c>
      <c r="DB50" s="76">
        <f t="shared" si="107"/>
        <v>0</v>
      </c>
      <c r="DC50" s="76">
        <f t="shared" si="107"/>
        <v>0</v>
      </c>
      <c r="DD50" s="76">
        <f t="shared" si="107"/>
        <v>0</v>
      </c>
      <c r="DE50" s="76">
        <f t="shared" si="107"/>
        <v>0</v>
      </c>
      <c r="DF50" s="76">
        <f t="shared" si="107"/>
        <v>0</v>
      </c>
      <c r="DG50" s="76">
        <f t="shared" si="107"/>
        <v>0</v>
      </c>
      <c r="DH50" s="76">
        <f t="shared" si="107"/>
        <v>0</v>
      </c>
      <c r="DI50" s="76">
        <f t="shared" si="107"/>
        <v>0</v>
      </c>
    </row>
    <row r="51" spans="1:147" s="24" customFormat="1" ht="33" customHeight="1">
      <c r="A51" s="53">
        <v>41</v>
      </c>
      <c r="B51" s="149" t="s">
        <v>24</v>
      </c>
      <c r="C51" s="61" t="s">
        <v>179</v>
      </c>
      <c r="D51" s="111">
        <v>16</v>
      </c>
      <c r="E51" s="111">
        <v>16</v>
      </c>
      <c r="F51" s="111">
        <v>16</v>
      </c>
      <c r="G51" s="111">
        <v>16</v>
      </c>
      <c r="H51" s="111"/>
      <c r="I51" s="111"/>
      <c r="J51" s="111"/>
      <c r="K51" s="111"/>
      <c r="L51" s="111"/>
      <c r="M51" s="111"/>
      <c r="N51" s="111"/>
      <c r="O51" s="111">
        <v>3</v>
      </c>
      <c r="P51" s="111">
        <v>7</v>
      </c>
      <c r="Q51" s="111">
        <v>6</v>
      </c>
      <c r="R51" s="111"/>
      <c r="S51" s="111"/>
      <c r="T51" s="111"/>
      <c r="U51" s="111"/>
      <c r="V51" s="111"/>
      <c r="W51" s="111">
        <v>1</v>
      </c>
      <c r="X51" s="111">
        <v>15</v>
      </c>
      <c r="Y51" s="111"/>
      <c r="Z51" s="111"/>
      <c r="AA51" s="111"/>
      <c r="AB51" s="111">
        <v>8</v>
      </c>
      <c r="AC51" s="111">
        <v>5</v>
      </c>
      <c r="AD51" s="111">
        <v>3</v>
      </c>
      <c r="AE51" s="111"/>
      <c r="AF51" s="111">
        <v>14</v>
      </c>
      <c r="AG51" s="111"/>
      <c r="AH51" s="111">
        <v>2</v>
      </c>
      <c r="AI51" s="111"/>
      <c r="AJ51" s="111"/>
      <c r="AK51" s="111">
        <v>16</v>
      </c>
      <c r="AL51" s="111"/>
      <c r="AM51" s="111"/>
      <c r="AN51" s="111"/>
      <c r="AO51" s="111"/>
      <c r="AP51" s="111"/>
      <c r="AQ51" s="111"/>
      <c r="AR51" s="111">
        <v>16</v>
      </c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/>
      <c r="CA51" s="111"/>
      <c r="CB51" s="111"/>
      <c r="CC51" s="111"/>
      <c r="CD51" s="111"/>
      <c r="CE51" s="111"/>
      <c r="CF51" s="111"/>
      <c r="CG51" s="111">
        <v>1</v>
      </c>
      <c r="CH51" s="111"/>
      <c r="CI51" s="111"/>
      <c r="CJ51" s="111"/>
      <c r="CK51" s="111">
        <v>1</v>
      </c>
      <c r="CL51" s="111"/>
      <c r="CM51" s="111"/>
      <c r="CN51" s="111"/>
      <c r="CO51" s="111"/>
      <c r="CP51" s="111"/>
      <c r="CQ51" s="111"/>
      <c r="CR51" s="111"/>
      <c r="CS51" s="111"/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2"/>
    </row>
    <row r="52" spans="1:147" s="24" customFormat="1" ht="39.75" customHeight="1">
      <c r="A52" s="53">
        <v>42</v>
      </c>
      <c r="B52" s="149"/>
      <c r="C52" s="61" t="s">
        <v>163</v>
      </c>
      <c r="D52" s="111">
        <v>19</v>
      </c>
      <c r="E52" s="111">
        <v>21</v>
      </c>
      <c r="F52" s="111">
        <v>21</v>
      </c>
      <c r="G52" s="111"/>
      <c r="H52" s="111">
        <v>2</v>
      </c>
      <c r="I52" s="111">
        <v>2</v>
      </c>
      <c r="J52" s="111"/>
      <c r="K52" s="111"/>
      <c r="L52" s="111"/>
      <c r="M52" s="111">
        <v>3</v>
      </c>
      <c r="N52" s="111"/>
      <c r="O52" s="111">
        <v>6</v>
      </c>
      <c r="P52" s="111">
        <v>8</v>
      </c>
      <c r="Q52" s="111">
        <v>3</v>
      </c>
      <c r="R52" s="111">
        <v>1</v>
      </c>
      <c r="S52" s="111">
        <v>1</v>
      </c>
      <c r="T52" s="111"/>
      <c r="U52" s="111">
        <v>1</v>
      </c>
      <c r="V52" s="111">
        <v>3</v>
      </c>
      <c r="W52" s="111">
        <v>3</v>
      </c>
      <c r="X52" s="111">
        <v>13</v>
      </c>
      <c r="Y52" s="111"/>
      <c r="Z52" s="111"/>
      <c r="AA52" s="111"/>
      <c r="AB52" s="111"/>
      <c r="AC52" s="111">
        <v>2</v>
      </c>
      <c r="AD52" s="111">
        <v>10</v>
      </c>
      <c r="AE52" s="111">
        <v>3</v>
      </c>
      <c r="AF52" s="111">
        <v>16</v>
      </c>
      <c r="AG52" s="111">
        <v>5</v>
      </c>
      <c r="AH52" s="111"/>
      <c r="AI52" s="111"/>
      <c r="AJ52" s="111"/>
      <c r="AK52" s="111">
        <v>20</v>
      </c>
      <c r="AL52" s="111"/>
      <c r="AM52" s="111">
        <v>1</v>
      </c>
      <c r="AN52" s="111"/>
      <c r="AO52" s="111"/>
      <c r="AP52" s="111"/>
      <c r="AQ52" s="111"/>
      <c r="AR52" s="111">
        <v>21</v>
      </c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>
        <v>1</v>
      </c>
      <c r="CH52" s="111"/>
      <c r="CI52" s="111"/>
      <c r="CJ52" s="111"/>
      <c r="CK52" s="111">
        <v>1</v>
      </c>
      <c r="CL52" s="111"/>
      <c r="CM52" s="111"/>
      <c r="CN52" s="111"/>
      <c r="CO52" s="111"/>
      <c r="CP52" s="111"/>
      <c r="CQ52" s="111"/>
      <c r="CR52" s="111"/>
      <c r="CS52" s="111"/>
      <c r="CT52" s="111"/>
      <c r="CU52" s="111"/>
      <c r="CV52" s="111"/>
      <c r="CW52" s="111"/>
      <c r="CX52" s="111"/>
      <c r="CY52" s="111"/>
      <c r="CZ52" s="111"/>
      <c r="DA52" s="111"/>
      <c r="DB52" s="111"/>
      <c r="DC52" s="111"/>
      <c r="DD52" s="111"/>
      <c r="DE52" s="111"/>
      <c r="DF52" s="111"/>
      <c r="DG52" s="111"/>
      <c r="DH52" s="111"/>
      <c r="DI52" s="112"/>
    </row>
    <row r="53" spans="1:147" s="24" customFormat="1" ht="36.75" customHeight="1">
      <c r="A53" s="53">
        <v>43</v>
      </c>
      <c r="B53" s="149"/>
      <c r="C53" s="62" t="s">
        <v>164</v>
      </c>
      <c r="D53" s="111">
        <v>38.5</v>
      </c>
      <c r="E53" s="111">
        <v>46</v>
      </c>
      <c r="F53" s="111">
        <v>46</v>
      </c>
      <c r="G53" s="111"/>
      <c r="H53" s="111">
        <v>5</v>
      </c>
      <c r="I53" s="111">
        <v>4</v>
      </c>
      <c r="J53" s="111"/>
      <c r="K53" s="111"/>
      <c r="L53" s="111"/>
      <c r="M53" s="111">
        <v>13</v>
      </c>
      <c r="N53" s="111"/>
      <c r="O53" s="111">
        <v>15</v>
      </c>
      <c r="P53" s="111">
        <v>8</v>
      </c>
      <c r="Q53" s="111">
        <v>9</v>
      </c>
      <c r="R53" s="111">
        <v>1</v>
      </c>
      <c r="S53" s="111">
        <v>1</v>
      </c>
      <c r="T53" s="111"/>
      <c r="U53" s="111">
        <v>6</v>
      </c>
      <c r="V53" s="111">
        <v>4</v>
      </c>
      <c r="W53" s="111">
        <v>9</v>
      </c>
      <c r="X53" s="111">
        <v>26</v>
      </c>
      <c r="Y53" s="111"/>
      <c r="Z53" s="111"/>
      <c r="AA53" s="111"/>
      <c r="AB53" s="111"/>
      <c r="AC53" s="111"/>
      <c r="AD53" s="111">
        <v>1</v>
      </c>
      <c r="AE53" s="111">
        <v>19</v>
      </c>
      <c r="AF53" s="111">
        <v>16</v>
      </c>
      <c r="AG53" s="111">
        <v>24</v>
      </c>
      <c r="AH53" s="111">
        <v>6</v>
      </c>
      <c r="AI53" s="111"/>
      <c r="AJ53" s="111"/>
      <c r="AK53" s="111">
        <v>45</v>
      </c>
      <c r="AL53" s="111"/>
      <c r="AM53" s="111">
        <v>1</v>
      </c>
      <c r="AN53" s="111"/>
      <c r="AO53" s="111"/>
      <c r="AP53" s="111"/>
      <c r="AQ53" s="111"/>
      <c r="AR53" s="111">
        <v>46</v>
      </c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>
        <v>3</v>
      </c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1">
        <v>2</v>
      </c>
      <c r="BR53" s="111"/>
      <c r="BS53" s="111"/>
      <c r="BT53" s="111"/>
      <c r="BU53" s="111"/>
      <c r="BV53" s="111"/>
      <c r="BW53" s="111"/>
      <c r="BX53" s="111"/>
      <c r="BY53" s="111"/>
      <c r="BZ53" s="111"/>
      <c r="CA53" s="111"/>
      <c r="CB53" s="111"/>
      <c r="CC53" s="111"/>
      <c r="CD53" s="111"/>
      <c r="CE53" s="111"/>
      <c r="CF53" s="111"/>
      <c r="CG53" s="111">
        <v>1</v>
      </c>
      <c r="CH53" s="111"/>
      <c r="CI53" s="111"/>
      <c r="CJ53" s="111"/>
      <c r="CK53" s="111">
        <v>1</v>
      </c>
      <c r="CL53" s="111"/>
      <c r="CM53" s="111"/>
      <c r="CN53" s="111"/>
      <c r="CO53" s="111">
        <v>2</v>
      </c>
      <c r="CP53" s="111"/>
      <c r="CQ53" s="111"/>
      <c r="CR53" s="111"/>
      <c r="CS53" s="111"/>
      <c r="CT53" s="111"/>
      <c r="CU53" s="111"/>
      <c r="CV53" s="111"/>
      <c r="CW53" s="111"/>
      <c r="CX53" s="111"/>
      <c r="CY53" s="111"/>
      <c r="CZ53" s="111"/>
      <c r="DA53" s="111"/>
      <c r="DB53" s="111"/>
      <c r="DC53" s="111"/>
      <c r="DD53" s="111"/>
      <c r="DE53" s="111"/>
      <c r="DF53" s="111"/>
      <c r="DG53" s="111"/>
      <c r="DH53" s="111"/>
      <c r="DI53" s="112"/>
    </row>
    <row r="54" spans="1:147" s="43" customFormat="1" ht="30" customHeight="1">
      <c r="A54" s="35">
        <v>44</v>
      </c>
      <c r="B54" s="142" t="s">
        <v>186</v>
      </c>
      <c r="C54" s="142"/>
      <c r="D54" s="54">
        <v>10</v>
      </c>
      <c r="E54" s="54">
        <v>14</v>
      </c>
      <c r="F54" s="54">
        <v>14</v>
      </c>
      <c r="G54" s="54"/>
      <c r="H54" s="54">
        <v>2</v>
      </c>
      <c r="I54" s="54"/>
      <c r="J54" s="54"/>
      <c r="K54" s="54"/>
      <c r="L54" s="54"/>
      <c r="M54" s="54">
        <v>4</v>
      </c>
      <c r="N54" s="54"/>
      <c r="O54" s="54">
        <v>1</v>
      </c>
      <c r="P54" s="54">
        <v>5</v>
      </c>
      <c r="Q54" s="54">
        <v>4</v>
      </c>
      <c r="R54" s="54"/>
      <c r="S54" s="54">
        <v>2</v>
      </c>
      <c r="T54" s="54"/>
      <c r="U54" s="54"/>
      <c r="V54" s="54">
        <v>1</v>
      </c>
      <c r="W54" s="54">
        <v>4</v>
      </c>
      <c r="X54" s="54">
        <v>7</v>
      </c>
      <c r="Y54" s="54"/>
      <c r="Z54" s="54"/>
      <c r="AA54" s="54"/>
      <c r="AB54" s="54"/>
      <c r="AC54" s="54"/>
      <c r="AD54" s="54"/>
      <c r="AE54" s="54"/>
      <c r="AF54" s="54">
        <v>3</v>
      </c>
      <c r="AG54" s="54">
        <v>8</v>
      </c>
      <c r="AH54" s="54">
        <v>2</v>
      </c>
      <c r="AI54" s="54">
        <v>1</v>
      </c>
      <c r="AJ54" s="54"/>
      <c r="AK54" s="54">
        <v>14</v>
      </c>
      <c r="AL54" s="54"/>
      <c r="AM54" s="54"/>
      <c r="AN54" s="54"/>
      <c r="AO54" s="54"/>
      <c r="AP54" s="54"/>
      <c r="AQ54" s="54"/>
      <c r="AR54" s="54">
        <v>14</v>
      </c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>
        <v>2</v>
      </c>
      <c r="CH54" s="54"/>
      <c r="CI54" s="54">
        <v>1</v>
      </c>
      <c r="CJ54" s="54"/>
      <c r="CK54" s="54">
        <v>1</v>
      </c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</row>
    <row r="55" spans="1:147" s="43" customFormat="1" ht="30" customHeight="1" thickBot="1">
      <c r="A55" s="42">
        <v>45</v>
      </c>
      <c r="B55" s="143" t="s">
        <v>17</v>
      </c>
      <c r="C55" s="143"/>
      <c r="D55" s="54">
        <v>9.25</v>
      </c>
      <c r="E55" s="54">
        <v>12</v>
      </c>
      <c r="F55" s="54">
        <v>10</v>
      </c>
      <c r="G55" s="54"/>
      <c r="H55" s="54"/>
      <c r="I55" s="54"/>
      <c r="J55" s="54"/>
      <c r="K55" s="54">
        <v>0.5</v>
      </c>
      <c r="L55" s="54"/>
      <c r="M55" s="54">
        <v>2</v>
      </c>
      <c r="N55" s="54"/>
      <c r="O55" s="54">
        <v>4</v>
      </c>
      <c r="P55" s="54">
        <v>5</v>
      </c>
      <c r="Q55" s="54">
        <v>1</v>
      </c>
      <c r="R55" s="54"/>
      <c r="S55" s="54">
        <v>5</v>
      </c>
      <c r="T55" s="54"/>
      <c r="U55" s="54"/>
      <c r="V55" s="54">
        <v>5</v>
      </c>
      <c r="W55" s="54">
        <v>1</v>
      </c>
      <c r="X55" s="54">
        <v>1</v>
      </c>
      <c r="Y55" s="54"/>
      <c r="Z55" s="54"/>
      <c r="AA55" s="54"/>
      <c r="AB55" s="54"/>
      <c r="AC55" s="54"/>
      <c r="AD55" s="54"/>
      <c r="AE55" s="54"/>
      <c r="AF55" s="54"/>
      <c r="AG55" s="54">
        <v>1</v>
      </c>
      <c r="AH55" s="54">
        <v>1</v>
      </c>
      <c r="AI55" s="54">
        <v>2</v>
      </c>
      <c r="AJ55" s="54">
        <v>8</v>
      </c>
      <c r="AK55" s="54">
        <v>11</v>
      </c>
      <c r="AL55" s="54"/>
      <c r="AM55" s="54">
        <v>1</v>
      </c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>
        <v>1</v>
      </c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</row>
    <row r="56" spans="1:147" s="21" customFormat="1" ht="38.25" customHeight="1">
      <c r="A56" s="57">
        <v>46</v>
      </c>
      <c r="B56" s="141" t="s">
        <v>158</v>
      </c>
      <c r="C56" s="141"/>
      <c r="D56" s="60">
        <f t="shared" ref="D56:BP56" si="108">D57+D59</f>
        <v>8</v>
      </c>
      <c r="E56" s="60">
        <f t="shared" si="108"/>
        <v>10</v>
      </c>
      <c r="F56" s="60">
        <f t="shared" si="108"/>
        <v>6</v>
      </c>
      <c r="G56" s="60">
        <f t="shared" si="108"/>
        <v>0</v>
      </c>
      <c r="H56" s="60">
        <f t="shared" si="108"/>
        <v>0</v>
      </c>
      <c r="I56" s="60">
        <f t="shared" si="108"/>
        <v>5</v>
      </c>
      <c r="J56" s="60">
        <f t="shared" si="108"/>
        <v>0</v>
      </c>
      <c r="K56" s="60">
        <f t="shared" si="108"/>
        <v>0.5</v>
      </c>
      <c r="L56" s="60">
        <f t="shared" si="108"/>
        <v>0</v>
      </c>
      <c r="M56" s="60">
        <f t="shared" si="108"/>
        <v>6</v>
      </c>
      <c r="N56" s="60">
        <f t="shared" si="108"/>
        <v>0</v>
      </c>
      <c r="O56" s="60">
        <f t="shared" si="108"/>
        <v>3</v>
      </c>
      <c r="P56" s="60">
        <f t="shared" si="108"/>
        <v>0</v>
      </c>
      <c r="Q56" s="60">
        <f t="shared" si="108"/>
        <v>1</v>
      </c>
      <c r="R56" s="60">
        <f t="shared" si="108"/>
        <v>0</v>
      </c>
      <c r="S56" s="60">
        <f t="shared" si="108"/>
        <v>2</v>
      </c>
      <c r="T56" s="60">
        <f t="shared" si="108"/>
        <v>0</v>
      </c>
      <c r="U56" s="60">
        <f t="shared" si="108"/>
        <v>2</v>
      </c>
      <c r="V56" s="60">
        <f t="shared" si="108"/>
        <v>1</v>
      </c>
      <c r="W56" s="60">
        <f t="shared" si="108"/>
        <v>1</v>
      </c>
      <c r="X56" s="60">
        <f t="shared" si="108"/>
        <v>4</v>
      </c>
      <c r="Y56" s="60">
        <f t="shared" si="108"/>
        <v>0</v>
      </c>
      <c r="Z56" s="60">
        <f t="shared" si="108"/>
        <v>0</v>
      </c>
      <c r="AA56" s="60">
        <f t="shared" si="108"/>
        <v>0</v>
      </c>
      <c r="AB56" s="60">
        <f t="shared" si="108"/>
        <v>1</v>
      </c>
      <c r="AC56" s="60">
        <f t="shared" si="108"/>
        <v>0</v>
      </c>
      <c r="AD56" s="60">
        <f t="shared" si="108"/>
        <v>0</v>
      </c>
      <c r="AE56" s="60">
        <f t="shared" si="108"/>
        <v>0</v>
      </c>
      <c r="AF56" s="60">
        <f t="shared" si="108"/>
        <v>1</v>
      </c>
      <c r="AG56" s="60">
        <f t="shared" si="108"/>
        <v>8</v>
      </c>
      <c r="AH56" s="60">
        <f t="shared" si="108"/>
        <v>1</v>
      </c>
      <c r="AI56" s="60">
        <f t="shared" si="108"/>
        <v>0</v>
      </c>
      <c r="AJ56" s="60">
        <f t="shared" si="108"/>
        <v>0</v>
      </c>
      <c r="AK56" s="60">
        <f t="shared" si="108"/>
        <v>9</v>
      </c>
      <c r="AL56" s="60">
        <f t="shared" si="108"/>
        <v>0</v>
      </c>
      <c r="AM56" s="60">
        <f t="shared" si="108"/>
        <v>1</v>
      </c>
      <c r="AN56" s="87">
        <f t="shared" si="108"/>
        <v>0</v>
      </c>
      <c r="AO56" s="87">
        <f t="shared" si="108"/>
        <v>0</v>
      </c>
      <c r="AP56" s="87">
        <f t="shared" si="108"/>
        <v>0</v>
      </c>
      <c r="AQ56" s="87">
        <f t="shared" si="108"/>
        <v>0</v>
      </c>
      <c r="AR56" s="87">
        <f t="shared" si="108"/>
        <v>10</v>
      </c>
      <c r="AS56" s="87">
        <f t="shared" si="108"/>
        <v>0</v>
      </c>
      <c r="AT56" s="87">
        <f t="shared" si="108"/>
        <v>0</v>
      </c>
      <c r="AU56" s="87">
        <f t="shared" si="108"/>
        <v>0</v>
      </c>
      <c r="AV56" s="87">
        <f t="shared" si="108"/>
        <v>0</v>
      </c>
      <c r="AW56" s="87">
        <f t="shared" si="108"/>
        <v>0</v>
      </c>
      <c r="AX56" s="87">
        <f t="shared" si="108"/>
        <v>0</v>
      </c>
      <c r="AY56" s="87">
        <f t="shared" si="108"/>
        <v>0</v>
      </c>
      <c r="AZ56" s="87">
        <f t="shared" si="108"/>
        <v>0</v>
      </c>
      <c r="BA56" s="87">
        <f t="shared" si="108"/>
        <v>0</v>
      </c>
      <c r="BB56" s="87">
        <f t="shared" si="108"/>
        <v>0</v>
      </c>
      <c r="BC56" s="87">
        <f t="shared" si="108"/>
        <v>0</v>
      </c>
      <c r="BD56" s="87">
        <f t="shared" si="108"/>
        <v>0</v>
      </c>
      <c r="BE56" s="87">
        <f t="shared" si="108"/>
        <v>0</v>
      </c>
      <c r="BF56" s="87">
        <f t="shared" si="108"/>
        <v>0</v>
      </c>
      <c r="BG56" s="87">
        <f t="shared" si="108"/>
        <v>0</v>
      </c>
      <c r="BH56" s="87">
        <f t="shared" si="108"/>
        <v>0</v>
      </c>
      <c r="BI56" s="87">
        <f t="shared" si="108"/>
        <v>0</v>
      </c>
      <c r="BJ56" s="87">
        <f t="shared" si="108"/>
        <v>0</v>
      </c>
      <c r="BK56" s="87">
        <f t="shared" si="108"/>
        <v>0</v>
      </c>
      <c r="BL56" s="87">
        <f t="shared" si="108"/>
        <v>0</v>
      </c>
      <c r="BM56" s="87">
        <f t="shared" si="108"/>
        <v>0</v>
      </c>
      <c r="BN56" s="87">
        <f t="shared" si="108"/>
        <v>0</v>
      </c>
      <c r="BO56" s="87">
        <f t="shared" si="108"/>
        <v>0</v>
      </c>
      <c r="BP56" s="87">
        <f t="shared" si="108"/>
        <v>0</v>
      </c>
      <c r="BQ56" s="87">
        <f t="shared" ref="BQ56:DI56" si="109">BQ57+BQ59</f>
        <v>0</v>
      </c>
      <c r="BR56" s="87">
        <f t="shared" si="109"/>
        <v>0</v>
      </c>
      <c r="BS56" s="87">
        <f t="shared" si="109"/>
        <v>0</v>
      </c>
      <c r="BT56" s="87">
        <f t="shared" si="109"/>
        <v>0</v>
      </c>
      <c r="BU56" s="87">
        <f t="shared" si="109"/>
        <v>0</v>
      </c>
      <c r="BV56" s="87">
        <f t="shared" si="109"/>
        <v>0</v>
      </c>
      <c r="BW56" s="87">
        <f t="shared" si="109"/>
        <v>0</v>
      </c>
      <c r="BX56" s="87">
        <f t="shared" si="109"/>
        <v>0</v>
      </c>
      <c r="BY56" s="87">
        <f t="shared" si="109"/>
        <v>0</v>
      </c>
      <c r="BZ56" s="87">
        <f t="shared" si="109"/>
        <v>0</v>
      </c>
      <c r="CA56" s="87">
        <f t="shared" si="109"/>
        <v>0</v>
      </c>
      <c r="CB56" s="87">
        <f t="shared" si="109"/>
        <v>0</v>
      </c>
      <c r="CC56" s="87">
        <f t="shared" si="109"/>
        <v>0</v>
      </c>
      <c r="CD56" s="87">
        <f t="shared" si="109"/>
        <v>0</v>
      </c>
      <c r="CE56" s="87">
        <f t="shared" si="109"/>
        <v>0</v>
      </c>
      <c r="CF56" s="87">
        <f t="shared" si="109"/>
        <v>0</v>
      </c>
      <c r="CG56" s="87">
        <f t="shared" si="109"/>
        <v>1</v>
      </c>
      <c r="CH56" s="87">
        <f t="shared" si="109"/>
        <v>0</v>
      </c>
      <c r="CI56" s="87">
        <f t="shared" si="109"/>
        <v>0</v>
      </c>
      <c r="CJ56" s="87">
        <f t="shared" si="109"/>
        <v>0</v>
      </c>
      <c r="CK56" s="87">
        <f t="shared" si="109"/>
        <v>1</v>
      </c>
      <c r="CL56" s="87">
        <f t="shared" si="109"/>
        <v>0</v>
      </c>
      <c r="CM56" s="87">
        <f t="shared" si="109"/>
        <v>0</v>
      </c>
      <c r="CN56" s="87">
        <f t="shared" si="109"/>
        <v>0</v>
      </c>
      <c r="CO56" s="87">
        <f t="shared" si="109"/>
        <v>0</v>
      </c>
      <c r="CP56" s="87">
        <f t="shared" si="109"/>
        <v>0</v>
      </c>
      <c r="CQ56" s="87">
        <f t="shared" si="109"/>
        <v>0</v>
      </c>
      <c r="CR56" s="87">
        <f t="shared" si="109"/>
        <v>0</v>
      </c>
      <c r="CS56" s="87">
        <f t="shared" si="109"/>
        <v>0</v>
      </c>
      <c r="CT56" s="87">
        <f t="shared" si="109"/>
        <v>0</v>
      </c>
      <c r="CU56" s="87">
        <f t="shared" si="109"/>
        <v>0</v>
      </c>
      <c r="CV56" s="87">
        <f t="shared" si="109"/>
        <v>0</v>
      </c>
      <c r="CW56" s="87">
        <f t="shared" si="109"/>
        <v>0</v>
      </c>
      <c r="CX56" s="87">
        <f t="shared" si="109"/>
        <v>0</v>
      </c>
      <c r="CY56" s="87">
        <f t="shared" si="109"/>
        <v>0</v>
      </c>
      <c r="CZ56" s="87">
        <f t="shared" si="109"/>
        <v>0</v>
      </c>
      <c r="DA56" s="87">
        <f t="shared" si="109"/>
        <v>0</v>
      </c>
      <c r="DB56" s="87">
        <f t="shared" si="109"/>
        <v>0</v>
      </c>
      <c r="DC56" s="87">
        <f t="shared" si="109"/>
        <v>0</v>
      </c>
      <c r="DD56" s="87">
        <f t="shared" si="109"/>
        <v>0</v>
      </c>
      <c r="DE56" s="87">
        <f t="shared" si="109"/>
        <v>0</v>
      </c>
      <c r="DF56" s="87">
        <f t="shared" si="109"/>
        <v>0</v>
      </c>
      <c r="DG56" s="87">
        <f t="shared" si="109"/>
        <v>0</v>
      </c>
      <c r="DH56" s="87">
        <f t="shared" si="109"/>
        <v>0</v>
      </c>
      <c r="DI56" s="60">
        <f t="shared" si="109"/>
        <v>0</v>
      </c>
      <c r="DJ56" s="10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</row>
    <row r="57" spans="1:147" s="24" customFormat="1" ht="30" customHeight="1">
      <c r="A57" s="53">
        <v>47</v>
      </c>
      <c r="B57" s="144" t="s">
        <v>16</v>
      </c>
      <c r="C57" s="144"/>
      <c r="D57" s="111">
        <f>D58</f>
        <v>1</v>
      </c>
      <c r="E57" s="111">
        <v>1</v>
      </c>
      <c r="F57" s="111"/>
      <c r="G57" s="111"/>
      <c r="H57" s="111"/>
      <c r="I57" s="111"/>
      <c r="J57" s="111"/>
      <c r="K57" s="108"/>
      <c r="L57" s="111"/>
      <c r="M57" s="111"/>
      <c r="N57" s="111"/>
      <c r="O57" s="111"/>
      <c r="P57" s="111"/>
      <c r="Q57" s="111">
        <v>1</v>
      </c>
      <c r="R57" s="111"/>
      <c r="S57" s="111"/>
      <c r="T57" s="111"/>
      <c r="U57" s="111"/>
      <c r="V57" s="111"/>
      <c r="W57" s="111"/>
      <c r="X57" s="111">
        <v>1</v>
      </c>
      <c r="Y57" s="111"/>
      <c r="Z57" s="111"/>
      <c r="AA57" s="111"/>
      <c r="AB57" s="111">
        <v>1</v>
      </c>
      <c r="AC57" s="111"/>
      <c r="AD57" s="111"/>
      <c r="AE57" s="111"/>
      <c r="AF57" s="111">
        <v>1</v>
      </c>
      <c r="AG57" s="111"/>
      <c r="AH57" s="111"/>
      <c r="AI57" s="111"/>
      <c r="AJ57" s="111"/>
      <c r="AK57" s="111">
        <v>1</v>
      </c>
      <c r="AL57" s="111"/>
      <c r="AM57" s="111"/>
      <c r="AN57" s="111"/>
      <c r="AO57" s="111"/>
      <c r="AP57" s="111"/>
      <c r="AQ57" s="111"/>
      <c r="AR57" s="111">
        <v>1</v>
      </c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1"/>
      <c r="BR57" s="111"/>
      <c r="BS57" s="111"/>
      <c r="BT57" s="111"/>
      <c r="BU57" s="111"/>
      <c r="BV57" s="111"/>
      <c r="BW57" s="111"/>
      <c r="BX57" s="111"/>
      <c r="BY57" s="111"/>
      <c r="BZ57" s="111"/>
      <c r="CA57" s="111"/>
      <c r="CB57" s="111"/>
      <c r="CC57" s="111"/>
      <c r="CD57" s="111"/>
      <c r="CE57" s="111"/>
      <c r="CF57" s="111"/>
      <c r="CG57" s="111"/>
      <c r="CH57" s="111"/>
      <c r="CI57" s="111"/>
      <c r="CJ57" s="111"/>
      <c r="CK57" s="111"/>
      <c r="CL57" s="111"/>
      <c r="CM57" s="111"/>
      <c r="CN57" s="111"/>
      <c r="CO57" s="111"/>
      <c r="CP57" s="111"/>
      <c r="CQ57" s="111"/>
      <c r="CR57" s="111"/>
      <c r="CS57" s="111"/>
      <c r="CT57" s="111"/>
      <c r="CU57" s="111"/>
      <c r="CV57" s="111"/>
      <c r="CW57" s="111"/>
      <c r="CX57" s="111"/>
      <c r="CY57" s="111"/>
      <c r="CZ57" s="111"/>
      <c r="DA57" s="111"/>
      <c r="DB57" s="111"/>
      <c r="DC57" s="111"/>
      <c r="DD57" s="111"/>
      <c r="DE57" s="111"/>
      <c r="DF57" s="111"/>
      <c r="DG57" s="111"/>
      <c r="DH57" s="111"/>
      <c r="DI57" s="112"/>
    </row>
    <row r="58" spans="1:147" s="15" customFormat="1" ht="30" customHeight="1">
      <c r="A58" s="38">
        <v>48</v>
      </c>
      <c r="B58" s="147" t="s">
        <v>159</v>
      </c>
      <c r="C58" s="147"/>
      <c r="D58" s="108">
        <v>1</v>
      </c>
      <c r="E58" s="111">
        <v>1</v>
      </c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>
        <v>1</v>
      </c>
      <c r="R58" s="108"/>
      <c r="S58" s="108"/>
      <c r="T58" s="108"/>
      <c r="U58" s="108"/>
      <c r="V58" s="108"/>
      <c r="W58" s="108"/>
      <c r="X58" s="108">
        <v>1</v>
      </c>
      <c r="Y58" s="108"/>
      <c r="Z58" s="108"/>
      <c r="AA58" s="108"/>
      <c r="AB58" s="108">
        <v>1</v>
      </c>
      <c r="AC58" s="108"/>
      <c r="AD58" s="113"/>
      <c r="AE58" s="108"/>
      <c r="AF58" s="108">
        <v>1</v>
      </c>
      <c r="AG58" s="108"/>
      <c r="AH58" s="108"/>
      <c r="AI58" s="108"/>
      <c r="AJ58" s="108"/>
      <c r="AK58" s="108">
        <v>1</v>
      </c>
      <c r="AL58" s="108"/>
      <c r="AM58" s="108"/>
      <c r="AN58" s="108"/>
      <c r="AO58" s="108"/>
      <c r="AP58" s="108"/>
      <c r="AQ58" s="108"/>
      <c r="AR58" s="108">
        <v>1</v>
      </c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108"/>
      <c r="BR58" s="108"/>
      <c r="BS58" s="108"/>
      <c r="BT58" s="108"/>
      <c r="BU58" s="108"/>
      <c r="BV58" s="108"/>
      <c r="BW58" s="108"/>
      <c r="BX58" s="108"/>
      <c r="BY58" s="108"/>
      <c r="BZ58" s="108"/>
      <c r="CA58" s="108"/>
      <c r="CB58" s="108"/>
      <c r="CC58" s="108"/>
      <c r="CD58" s="108"/>
      <c r="CE58" s="108"/>
      <c r="CF58" s="108"/>
      <c r="CG58" s="108"/>
      <c r="CH58" s="108"/>
      <c r="CI58" s="108"/>
      <c r="CJ58" s="108"/>
      <c r="CK58" s="108"/>
      <c r="CL58" s="108"/>
      <c r="CM58" s="108"/>
      <c r="CN58" s="108"/>
      <c r="CO58" s="108"/>
      <c r="CP58" s="108"/>
      <c r="CQ58" s="108"/>
      <c r="CR58" s="108"/>
      <c r="CS58" s="108"/>
      <c r="CT58" s="108"/>
      <c r="CU58" s="108"/>
      <c r="CV58" s="108"/>
      <c r="CW58" s="108"/>
      <c r="CX58" s="108"/>
      <c r="CY58" s="108"/>
      <c r="CZ58" s="108"/>
      <c r="DA58" s="108"/>
      <c r="DB58" s="108"/>
      <c r="DC58" s="108"/>
      <c r="DD58" s="108"/>
      <c r="DE58" s="108"/>
      <c r="DF58" s="108"/>
      <c r="DG58" s="108"/>
      <c r="DH58" s="108"/>
      <c r="DI58" s="109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</row>
    <row r="59" spans="1:147" s="47" customFormat="1" ht="27" customHeight="1" thickBot="1">
      <c r="A59" s="35">
        <v>49</v>
      </c>
      <c r="B59" s="142" t="s">
        <v>18</v>
      </c>
      <c r="C59" s="142"/>
      <c r="D59" s="54">
        <v>7</v>
      </c>
      <c r="E59" s="54">
        <v>9</v>
      </c>
      <c r="F59" s="54">
        <v>6</v>
      </c>
      <c r="G59" s="54"/>
      <c r="H59" s="54"/>
      <c r="I59" s="54">
        <v>5</v>
      </c>
      <c r="J59" s="54"/>
      <c r="K59" s="54">
        <v>0.5</v>
      </c>
      <c r="L59" s="54"/>
      <c r="M59" s="54">
        <v>6</v>
      </c>
      <c r="N59" s="54"/>
      <c r="O59" s="54">
        <v>3</v>
      </c>
      <c r="P59" s="54"/>
      <c r="Q59" s="54"/>
      <c r="R59" s="54"/>
      <c r="S59" s="54">
        <v>2</v>
      </c>
      <c r="T59" s="54"/>
      <c r="U59" s="54">
        <v>2</v>
      </c>
      <c r="V59" s="54">
        <v>1</v>
      </c>
      <c r="W59" s="54">
        <v>1</v>
      </c>
      <c r="X59" s="54">
        <v>3</v>
      </c>
      <c r="Y59" s="54"/>
      <c r="Z59" s="54"/>
      <c r="AA59" s="54"/>
      <c r="AB59" s="54"/>
      <c r="AC59" s="54"/>
      <c r="AD59" s="54"/>
      <c r="AE59" s="54"/>
      <c r="AF59" s="54"/>
      <c r="AG59" s="54">
        <v>8</v>
      </c>
      <c r="AH59" s="54">
        <v>1</v>
      </c>
      <c r="AI59" s="54"/>
      <c r="AJ59" s="54"/>
      <c r="AK59" s="54">
        <v>8</v>
      </c>
      <c r="AL59" s="54"/>
      <c r="AM59" s="54">
        <v>1</v>
      </c>
      <c r="AN59" s="54"/>
      <c r="AO59" s="54"/>
      <c r="AP59" s="54"/>
      <c r="AQ59" s="54"/>
      <c r="AR59" s="54">
        <v>9</v>
      </c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>
        <v>1</v>
      </c>
      <c r="CH59" s="54"/>
      <c r="CI59" s="54"/>
      <c r="CJ59" s="54"/>
      <c r="CK59" s="54">
        <v>1</v>
      </c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</row>
    <row r="60" spans="1:147" s="46" customFormat="1" ht="39.75" customHeight="1">
      <c r="A60" s="35">
        <v>50</v>
      </c>
      <c r="B60" s="142" t="s">
        <v>17</v>
      </c>
      <c r="C60" s="142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</row>
    <row r="61" spans="1:147" s="46" customFormat="1" ht="39.75" customHeight="1">
      <c r="A61" s="59">
        <v>51</v>
      </c>
      <c r="B61" s="149" t="s">
        <v>206</v>
      </c>
      <c r="C61" s="69" t="s">
        <v>207</v>
      </c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</row>
    <row r="62" spans="1:147" s="46" customFormat="1" ht="39.75" customHeight="1">
      <c r="A62" s="59">
        <v>52</v>
      </c>
      <c r="B62" s="149"/>
      <c r="C62" s="69" t="s">
        <v>208</v>
      </c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</row>
    <row r="63" spans="1:147" s="56" customFormat="1" ht="44.25" customHeight="1" thickBot="1">
      <c r="A63" s="139" t="s">
        <v>128</v>
      </c>
      <c r="B63" s="140"/>
      <c r="C63" s="140"/>
      <c r="D63" s="55">
        <f>D11+D25+D56</f>
        <v>451</v>
      </c>
      <c r="E63" s="55">
        <f>E11+E25+E56+E61+E62</f>
        <v>499</v>
      </c>
      <c r="F63" s="55">
        <f>F11+F25+F56</f>
        <v>268</v>
      </c>
      <c r="G63" s="55">
        <f t="shared" ref="G63" si="110">G11+G25+G56+G61+G62</f>
        <v>21</v>
      </c>
      <c r="H63" s="55">
        <f t="shared" ref="H63" si="111">H11+H25+H56</f>
        <v>29</v>
      </c>
      <c r="I63" s="55">
        <f t="shared" ref="I63" si="112">I11+I25+I56+I61+I62</f>
        <v>44</v>
      </c>
      <c r="J63" s="55">
        <f t="shared" ref="J63" si="113">J11+J25+J56</f>
        <v>4</v>
      </c>
      <c r="K63" s="55">
        <f t="shared" ref="K63" si="114">K11+K25+K56+K61+K62</f>
        <v>12.5</v>
      </c>
      <c r="L63" s="55">
        <f t="shared" ref="L63" si="115">L11+L25+L56</f>
        <v>0</v>
      </c>
      <c r="M63" s="55">
        <f t="shared" ref="M63" si="116">M11+M25+M56+M61+M62</f>
        <v>161</v>
      </c>
      <c r="N63" s="55">
        <f t="shared" ref="N63" si="117">N11+N25+N56</f>
        <v>0</v>
      </c>
      <c r="O63" s="55">
        <f>O11+O25+O56+O61+O62</f>
        <v>186</v>
      </c>
      <c r="P63" s="55">
        <f t="shared" ref="P63" si="118">P11+P25+P56+P61+P62</f>
        <v>95</v>
      </c>
      <c r="Q63" s="55">
        <f t="shared" ref="Q63:AB63" si="119">Q11+Q25+Q56</f>
        <v>48</v>
      </c>
      <c r="R63" s="55">
        <f t="shared" ref="R63" si="120">R11+R25+R56+R61+R62</f>
        <v>9</v>
      </c>
      <c r="S63" s="55">
        <f>S11+S25+S56</f>
        <v>47</v>
      </c>
      <c r="T63" s="55">
        <f t="shared" ref="T63" si="121">T11+T25+T56+T61+T62</f>
        <v>0</v>
      </c>
      <c r="U63" s="55">
        <f t="shared" ref="U63" si="122">U11+U25+U56</f>
        <v>73</v>
      </c>
      <c r="V63" s="55">
        <f>V11+V25+V56+V61+V62</f>
        <v>80</v>
      </c>
      <c r="W63" s="55">
        <f t="shared" ref="W63" si="123">W11+W25+W56</f>
        <v>182</v>
      </c>
      <c r="X63" s="55">
        <f t="shared" ref="X63" si="124">X11+X25+X56+X61+X62</f>
        <v>117</v>
      </c>
      <c r="Y63" s="55">
        <f t="shared" ref="Y63:Z63" si="125">Y11+Y25+Y56</f>
        <v>0</v>
      </c>
      <c r="Z63" s="55">
        <f t="shared" si="125"/>
        <v>1</v>
      </c>
      <c r="AA63" s="55">
        <f t="shared" ref="AA63" si="126">AA11+AA25+AA56+AA61+AA62</f>
        <v>1</v>
      </c>
      <c r="AB63" s="55">
        <f t="shared" si="119"/>
        <v>17</v>
      </c>
      <c r="AC63" s="55">
        <f t="shared" ref="AC63" si="127">AC11+AC25+AC56+AC61+AC62</f>
        <v>40</v>
      </c>
      <c r="AD63" s="55">
        <f t="shared" ref="AD63" si="128">AD11+AD25+AD56</f>
        <v>101</v>
      </c>
      <c r="AE63" s="55">
        <f t="shared" ref="AE63:AF63" si="129">AE11+AE25+AE56+AE61+AE62</f>
        <v>131</v>
      </c>
      <c r="AF63" s="55">
        <f t="shared" si="129"/>
        <v>212</v>
      </c>
      <c r="AG63" s="55">
        <f t="shared" ref="AG63" si="130">AG11+AG25+AG56+AG61+AG62</f>
        <v>72</v>
      </c>
      <c r="AH63" s="55">
        <f t="shared" ref="AH63" si="131">AH11+AH25+AH56+AH61+AH62</f>
        <v>135</v>
      </c>
      <c r="AI63" s="55">
        <f t="shared" ref="AI63" si="132">AI11+AI25+AI56+AI61+AI62</f>
        <v>43</v>
      </c>
      <c r="AJ63" s="55">
        <f t="shared" ref="AJ63" si="133">AJ11+AJ25+AJ56+AJ61+AJ62</f>
        <v>37</v>
      </c>
      <c r="AK63" s="55">
        <f t="shared" ref="AK63" si="134">AK11+AK25+AK56+AK61+AK62</f>
        <v>477</v>
      </c>
      <c r="AL63" s="55">
        <f t="shared" ref="AL63" si="135">AL11+AL25+AL56+AL61+AL62</f>
        <v>4</v>
      </c>
      <c r="AM63" s="55">
        <f t="shared" ref="AM63" si="136">AM11+AM25+AM56+AM61+AM62</f>
        <v>18</v>
      </c>
      <c r="AN63" s="55">
        <f t="shared" ref="AN63" si="137">AN11+AN25+AN56+AN61+AN62</f>
        <v>0</v>
      </c>
      <c r="AO63" s="55">
        <f t="shared" ref="AO63" si="138">AO11+AO25+AO56+AO61+AO62</f>
        <v>0</v>
      </c>
      <c r="AP63" s="55">
        <f t="shared" ref="AP63" si="139">AP11+AP25+AP56+AP61+AP62</f>
        <v>0</v>
      </c>
      <c r="AQ63" s="55">
        <f t="shared" ref="AQ63" si="140">AQ11+AQ25+AQ56+AQ61+AQ62</f>
        <v>0</v>
      </c>
      <c r="AR63" s="55">
        <f t="shared" ref="AR63" si="141">AR11+AR25+AR56+AR61+AR62</f>
        <v>448</v>
      </c>
      <c r="AS63" s="55">
        <f t="shared" ref="AS63" si="142">AS11+AS25+AS56+AS61+AS62</f>
        <v>0</v>
      </c>
      <c r="AT63" s="55">
        <f t="shared" ref="AT63" si="143">AT11+AT25+AT56+AT61+AT62</f>
        <v>0</v>
      </c>
      <c r="AU63" s="55">
        <f t="shared" ref="AU63" si="144">AU11+AU25+AU56+AU61+AU62</f>
        <v>0</v>
      </c>
      <c r="AV63" s="55">
        <f t="shared" ref="AV63" si="145">AV11+AV25+AV56+AV61+AV62</f>
        <v>0</v>
      </c>
      <c r="AW63" s="55">
        <f t="shared" ref="AW63" si="146">AW11+AW25+AW56+AW61+AW62</f>
        <v>1</v>
      </c>
      <c r="AX63" s="55">
        <f t="shared" ref="AX63" si="147">AX11+AX25+AX56+AX61+AX62</f>
        <v>0</v>
      </c>
      <c r="AY63" s="55">
        <f t="shared" ref="AY63" si="148">AY11+AY25+AY56+AY61+AY62</f>
        <v>1</v>
      </c>
      <c r="AZ63" s="55">
        <f t="shared" ref="AZ63" si="149">AZ11+AZ25+AZ56+AZ61+AZ62</f>
        <v>2</v>
      </c>
      <c r="BA63" s="55">
        <f t="shared" ref="BA63" si="150">BA11+BA25+BA56+BA61+BA62</f>
        <v>1</v>
      </c>
      <c r="BB63" s="55">
        <f t="shared" ref="BB63" si="151">BB11+BB25+BB56+BB61+BB62</f>
        <v>0</v>
      </c>
      <c r="BC63" s="55">
        <f t="shared" ref="BC63" si="152">BC11+BC25+BC56+BC61+BC62</f>
        <v>0</v>
      </c>
      <c r="BD63" s="55">
        <f t="shared" ref="BD63" si="153">BD11+BD25+BD56+BD61+BD62</f>
        <v>0</v>
      </c>
      <c r="BE63" s="55">
        <f t="shared" ref="BE63" si="154">BE11+BE25+BE56+BE61+BE62</f>
        <v>0</v>
      </c>
      <c r="BF63" s="55">
        <f t="shared" ref="BF63" si="155">BF11+BF25+BF56+BF61+BF62</f>
        <v>8</v>
      </c>
      <c r="BG63" s="55">
        <f t="shared" ref="BG63" si="156">BG11+BG25+BG56+BG61+BG62</f>
        <v>0</v>
      </c>
      <c r="BH63" s="55">
        <f t="shared" ref="BH63" si="157">BH11+BH25+BH56+BH61+BH62</f>
        <v>0</v>
      </c>
      <c r="BI63" s="55">
        <f t="shared" ref="BI63" si="158">BI11+BI25+BI56+BI61+BI62</f>
        <v>0</v>
      </c>
      <c r="BJ63" s="55">
        <f t="shared" ref="BJ63" si="159">BJ11+BJ25+BJ56+BJ61+BJ62</f>
        <v>0</v>
      </c>
      <c r="BK63" s="55">
        <f t="shared" ref="BK63" si="160">BK11+BK25+BK56+BK61+BK62</f>
        <v>0</v>
      </c>
      <c r="BL63" s="55">
        <f t="shared" ref="BL63" si="161">BL11+BL25+BL56+BL61+BL62</f>
        <v>0</v>
      </c>
      <c r="BM63" s="55">
        <f t="shared" ref="BM63" si="162">BM11+BM25+BM56+BM61+BM62</f>
        <v>0</v>
      </c>
      <c r="BN63" s="55">
        <f t="shared" ref="BN63" si="163">BN11+BN25+BN56+BN61+BN62</f>
        <v>0</v>
      </c>
      <c r="BO63" s="55">
        <f t="shared" ref="BO63" si="164">BO11+BO25+BO56+BO61+BO62</f>
        <v>0</v>
      </c>
      <c r="BP63" s="55">
        <f t="shared" ref="BP63" si="165">BP11+BP25+BP56+BP61+BP62</f>
        <v>4</v>
      </c>
      <c r="BQ63" s="55">
        <f>BQ11+BQ25+BQ56+BQ61+BQ62</f>
        <v>8</v>
      </c>
      <c r="BR63" s="55">
        <f t="shared" ref="BR63:CO63" si="166">BR11+BR25+BR56+BR61+BR62</f>
        <v>0</v>
      </c>
      <c r="BS63" s="55">
        <f t="shared" si="166"/>
        <v>0</v>
      </c>
      <c r="BT63" s="55">
        <f t="shared" si="166"/>
        <v>0</v>
      </c>
      <c r="BU63" s="55">
        <f t="shared" si="166"/>
        <v>0</v>
      </c>
      <c r="BV63" s="55">
        <f t="shared" si="166"/>
        <v>0</v>
      </c>
      <c r="BW63" s="55">
        <f t="shared" si="166"/>
        <v>0</v>
      </c>
      <c r="BX63" s="55">
        <f t="shared" si="166"/>
        <v>0</v>
      </c>
      <c r="BY63" s="55">
        <f t="shared" si="166"/>
        <v>0</v>
      </c>
      <c r="BZ63" s="55">
        <f t="shared" si="166"/>
        <v>1</v>
      </c>
      <c r="CA63" s="55">
        <f t="shared" si="166"/>
        <v>0</v>
      </c>
      <c r="CB63" s="55">
        <f t="shared" si="166"/>
        <v>0</v>
      </c>
      <c r="CC63" s="55">
        <f t="shared" si="166"/>
        <v>0</v>
      </c>
      <c r="CD63" s="55">
        <f t="shared" si="166"/>
        <v>0</v>
      </c>
      <c r="CE63" s="55">
        <f t="shared" si="166"/>
        <v>0</v>
      </c>
      <c r="CF63" s="55">
        <f t="shared" si="166"/>
        <v>0</v>
      </c>
      <c r="CG63" s="55">
        <f t="shared" si="166"/>
        <v>17</v>
      </c>
      <c r="CH63" s="55">
        <f t="shared" si="166"/>
        <v>0</v>
      </c>
      <c r="CI63" s="55">
        <f t="shared" si="166"/>
        <v>4</v>
      </c>
      <c r="CJ63" s="55">
        <f t="shared" si="166"/>
        <v>0</v>
      </c>
      <c r="CK63" s="55">
        <f t="shared" si="166"/>
        <v>13</v>
      </c>
      <c r="CL63" s="55">
        <v>0</v>
      </c>
      <c r="CM63" s="55">
        <f t="shared" si="166"/>
        <v>0</v>
      </c>
      <c r="CN63" s="55">
        <f t="shared" si="166"/>
        <v>0</v>
      </c>
      <c r="CO63" s="55">
        <f t="shared" si="166"/>
        <v>10</v>
      </c>
      <c r="CP63" s="55">
        <f t="shared" ref="CP63" si="167">CP11+CP25+CP56+CP61+CP62</f>
        <v>0</v>
      </c>
      <c r="CQ63" s="55">
        <f t="shared" ref="CQ63" si="168">CQ11+CQ25+CQ56+CQ61+CQ62</f>
        <v>0</v>
      </c>
      <c r="CR63" s="55">
        <f t="shared" ref="CR63" si="169">CR11+CR25+CR56+CR61+CR62</f>
        <v>0</v>
      </c>
      <c r="CS63" s="55">
        <f t="shared" ref="CS63" si="170">CS11+CS25+CS56+CS61+CS62</f>
        <v>0</v>
      </c>
      <c r="CT63" s="55">
        <f t="shared" ref="CT63" si="171">CT11+CT25+CT56+CT61+CT62</f>
        <v>0</v>
      </c>
      <c r="CU63" s="55">
        <f t="shared" ref="CU63" si="172">CU11+CU25+CU56+CU61+CU62</f>
        <v>0</v>
      </c>
      <c r="CV63" s="55">
        <f t="shared" ref="CV63" si="173">CV11+CV25+CV56+CV61+CV62</f>
        <v>0</v>
      </c>
      <c r="CW63" s="55">
        <f t="shared" ref="CW63" si="174">CW11+CW25+CW56+CW61+CW62</f>
        <v>0</v>
      </c>
      <c r="CX63" s="55">
        <f t="shared" ref="CX63" si="175">CX11+CX25+CX56+CX61+CX62</f>
        <v>0</v>
      </c>
      <c r="CY63" s="55">
        <f t="shared" ref="CY63" si="176">CY11+CY25+CY56+CY61+CY62</f>
        <v>0</v>
      </c>
      <c r="CZ63" s="55">
        <f t="shared" ref="CZ63" si="177">CZ11+CZ25+CZ56+CZ61+CZ62</f>
        <v>0</v>
      </c>
      <c r="DA63" s="55">
        <f t="shared" ref="DA63" si="178">DA11+DA25+DA56+DA61+DA62</f>
        <v>0</v>
      </c>
      <c r="DB63" s="55">
        <f t="shared" ref="DB63" si="179">DB11+DB25+DB56+DB61+DB62</f>
        <v>0</v>
      </c>
      <c r="DC63" s="55">
        <f t="shared" ref="DC63" si="180">DC11+DC25+DC56+DC61+DC62</f>
        <v>0</v>
      </c>
      <c r="DD63" s="55">
        <f t="shared" ref="DD63" si="181">DD11+DD25+DD56+DD61+DD62</f>
        <v>0</v>
      </c>
      <c r="DE63" s="55">
        <f t="shared" ref="DE63" si="182">DE11+DE25+DE56+DE61+DE62</f>
        <v>0</v>
      </c>
      <c r="DF63" s="55">
        <f t="shared" ref="DF63" si="183">DF11+DF25+DF56+DF61+DF62</f>
        <v>0</v>
      </c>
      <c r="DG63" s="55">
        <f t="shared" ref="DG63" si="184">DG11+DG25+DG56+DG61+DG62</f>
        <v>0</v>
      </c>
      <c r="DH63" s="55">
        <f t="shared" ref="DH63" si="185">DH11+DH25+DH56+DH61+DH62</f>
        <v>0</v>
      </c>
      <c r="DI63" s="55">
        <f t="shared" ref="DI63" si="186">DI11+DI25+DI56+DI61+DI62</f>
        <v>0</v>
      </c>
    </row>
    <row r="64" spans="1:147" ht="34.5" customHeight="1"/>
    <row r="65" spans="1:147" s="15" customFormat="1" ht="108" customHeight="1" thickBot="1">
      <c r="A65" s="10"/>
      <c r="B65" s="10"/>
      <c r="C65" s="10"/>
      <c r="D65" s="10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2"/>
      <c r="P65" s="73"/>
      <c r="Q65" s="10"/>
      <c r="R65" s="10"/>
      <c r="S65" s="10"/>
      <c r="T65" s="79"/>
      <c r="U65" s="10"/>
      <c r="V65" s="10"/>
      <c r="W65" s="10"/>
      <c r="X65" s="10"/>
      <c r="Y65" s="10"/>
      <c r="Z65" s="79"/>
      <c r="AA65" s="79"/>
      <c r="AB65" s="79"/>
      <c r="AC65" s="79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DB65" s="118" t="s">
        <v>213</v>
      </c>
      <c r="DC65" s="118"/>
      <c r="DD65" s="123"/>
      <c r="DE65" s="123"/>
      <c r="DF65" s="123"/>
      <c r="DG65" s="123"/>
      <c r="DH65" s="123"/>
      <c r="DI65" s="10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</row>
    <row r="66" spans="1:147" s="15" customFormat="1" ht="20.25" thickBot="1">
      <c r="A66" s="10"/>
      <c r="B66" s="10"/>
      <c r="C66" s="10"/>
      <c r="D66" s="10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2"/>
      <c r="P66" s="73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DA66" s="118" t="s">
        <v>104</v>
      </c>
      <c r="DB66" s="118"/>
      <c r="DC66" s="118"/>
      <c r="DD66" s="116" t="s">
        <v>250</v>
      </c>
      <c r="DE66" s="116"/>
      <c r="DF66" s="116"/>
      <c r="DG66" s="116"/>
      <c r="DH66" s="116"/>
      <c r="DI66" s="10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</row>
    <row r="67" spans="1:147" s="15" customFormat="1" ht="24" customHeight="1" thickBo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71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Y67" s="9"/>
      <c r="DB67" s="118" t="s">
        <v>99</v>
      </c>
      <c r="DC67" s="118"/>
      <c r="DD67" s="16"/>
      <c r="DE67" s="16"/>
      <c r="DF67" s="16"/>
      <c r="DG67" s="16"/>
      <c r="DH67" s="16"/>
      <c r="DI67" s="10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</row>
    <row r="68" spans="1:147" s="18" customFormat="1" ht="30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71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0"/>
      <c r="DJ68" s="1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</row>
    <row r="69" spans="1:147" s="18" customFormat="1" ht="40.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71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0"/>
      <c r="DJ69" s="1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</row>
    <row r="70" spans="1:147" s="19" customFormat="1" ht="33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71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</row>
    <row r="71" spans="1:147" ht="18" customHeight="1"/>
  </sheetData>
  <mergeCells count="152">
    <mergeCell ref="B61:B62"/>
    <mergeCell ref="AJ8:AJ9"/>
    <mergeCell ref="AH8:AH9"/>
    <mergeCell ref="O8:O9"/>
    <mergeCell ref="H7:H9"/>
    <mergeCell ref="E7:E9"/>
    <mergeCell ref="M8:M9"/>
    <mergeCell ref="AK7:AM7"/>
    <mergeCell ref="Q8:Q9"/>
    <mergeCell ref="AD8:AD9"/>
    <mergeCell ref="AL8:AL9"/>
    <mergeCell ref="AG8:AG9"/>
    <mergeCell ref="AK8:AK9"/>
    <mergeCell ref="B51:B53"/>
    <mergeCell ref="B50:C50"/>
    <mergeCell ref="B12:C12"/>
    <mergeCell ref="B11:C11"/>
    <mergeCell ref="B13:B22"/>
    <mergeCell ref="AX8:AX9"/>
    <mergeCell ref="AV7:AZ7"/>
    <mergeCell ref="AT8:AT9"/>
    <mergeCell ref="AQ8:AQ9"/>
    <mergeCell ref="AW8:AW9"/>
    <mergeCell ref="AS7:AU7"/>
    <mergeCell ref="AY8:AY9"/>
    <mergeCell ref="AZ8:AZ9"/>
    <mergeCell ref="BA8:BF8"/>
    <mergeCell ref="AV8:AV9"/>
    <mergeCell ref="AS8:AS9"/>
    <mergeCell ref="AU8:AU9"/>
    <mergeCell ref="A63:C63"/>
    <mergeCell ref="B56:C56"/>
    <mergeCell ref="B23:C23"/>
    <mergeCell ref="B24:C24"/>
    <mergeCell ref="B57:C57"/>
    <mergeCell ref="B60:C60"/>
    <mergeCell ref="B59:C59"/>
    <mergeCell ref="B25:C25"/>
    <mergeCell ref="B26:C26"/>
    <mergeCell ref="B58:C58"/>
    <mergeCell ref="B55:C55"/>
    <mergeCell ref="B27:C27"/>
    <mergeCell ref="B28:C28"/>
    <mergeCell ref="B29:B33"/>
    <mergeCell ref="B34:C34"/>
    <mergeCell ref="B47:C47"/>
    <mergeCell ref="B48:C48"/>
    <mergeCell ref="B54:C54"/>
    <mergeCell ref="B35:C35"/>
    <mergeCell ref="B39:C39"/>
    <mergeCell ref="B36:B37"/>
    <mergeCell ref="B38:C38"/>
    <mergeCell ref="B40:B46"/>
    <mergeCell ref="B49:C49"/>
    <mergeCell ref="A3:AR3"/>
    <mergeCell ref="AG6:AQ6"/>
    <mergeCell ref="W8:W9"/>
    <mergeCell ref="T8:T9"/>
    <mergeCell ref="V8:V9"/>
    <mergeCell ref="AR7:AR9"/>
    <mergeCell ref="U8:U9"/>
    <mergeCell ref="S7:X7"/>
    <mergeCell ref="X8:X9"/>
    <mergeCell ref="AF8:AF9"/>
    <mergeCell ref="AF7:AJ7"/>
    <mergeCell ref="A4:AR4"/>
    <mergeCell ref="A5:AQ5"/>
    <mergeCell ref="AA8:AA9"/>
    <mergeCell ref="AB8:AB9"/>
    <mergeCell ref="L7:L9"/>
    <mergeCell ref="I7:I9"/>
    <mergeCell ref="AO8:AO9"/>
    <mergeCell ref="AI8:AI9"/>
    <mergeCell ref="A1:AQ1"/>
    <mergeCell ref="A2:AQ2"/>
    <mergeCell ref="M7:R7"/>
    <mergeCell ref="A7:A10"/>
    <mergeCell ref="B7:C10"/>
    <mergeCell ref="K7:K9"/>
    <mergeCell ref="L6:AF6"/>
    <mergeCell ref="AC8:AC9"/>
    <mergeCell ref="D7:D9"/>
    <mergeCell ref="F7:F9"/>
    <mergeCell ref="AP8:AP9"/>
    <mergeCell ref="S8:S9"/>
    <mergeCell ref="P8:P9"/>
    <mergeCell ref="Y7:AE7"/>
    <mergeCell ref="Z8:Z9"/>
    <mergeCell ref="AN7:AQ7"/>
    <mergeCell ref="AM8:AM9"/>
    <mergeCell ref="AN8:AN9"/>
    <mergeCell ref="G7:G9"/>
    <mergeCell ref="N8:N9"/>
    <mergeCell ref="J7:J9"/>
    <mergeCell ref="R8:R9"/>
    <mergeCell ref="Y8:Y9"/>
    <mergeCell ref="AE8:AE9"/>
    <mergeCell ref="DB67:DC67"/>
    <mergeCell ref="BI8:BI9"/>
    <mergeCell ref="BJ8:BJ9"/>
    <mergeCell ref="BA7:BO7"/>
    <mergeCell ref="CE8:CE9"/>
    <mergeCell ref="CT7:CT9"/>
    <mergeCell ref="CH8:CN8"/>
    <mergeCell ref="CG8:CG9"/>
    <mergeCell ref="CC8:CC9"/>
    <mergeCell ref="DB7:DB9"/>
    <mergeCell ref="DC7:DC9"/>
    <mergeCell ref="BH8:BH9"/>
    <mergeCell ref="BN8:BN9"/>
    <mergeCell ref="BK8:BK9"/>
    <mergeCell ref="BO8:BO9"/>
    <mergeCell ref="BL8:BL9"/>
    <mergeCell ref="BM8:BM9"/>
    <mergeCell ref="BR8:BR9"/>
    <mergeCell ref="DA7:DA9"/>
    <mergeCell ref="CZ7:CZ9"/>
    <mergeCell ref="CV7:CV9"/>
    <mergeCell ref="CQ7:CQ9"/>
    <mergeCell ref="BP7:BW7"/>
    <mergeCell ref="BG8:BG9"/>
    <mergeCell ref="BX6:BY6"/>
    <mergeCell ref="DF6:DI6"/>
    <mergeCell ref="DD65:DH65"/>
    <mergeCell ref="DB65:DC65"/>
    <mergeCell ref="BZ7:CC7"/>
    <mergeCell ref="BZ8:CB8"/>
    <mergeCell ref="CY7:CY9"/>
    <mergeCell ref="CS7:CS9"/>
    <mergeCell ref="CO7:CO9"/>
    <mergeCell ref="DH8:DH9"/>
    <mergeCell ref="DI8:DI9"/>
    <mergeCell ref="DG8:DG9"/>
    <mergeCell ref="DF8:DF9"/>
    <mergeCell ref="DE7:DE9"/>
    <mergeCell ref="CU7:CU9"/>
    <mergeCell ref="BX7:BX9"/>
    <mergeCell ref="BY7:BY9"/>
    <mergeCell ref="BS8:BW8"/>
    <mergeCell ref="BP8:BP9"/>
    <mergeCell ref="DD66:DH66"/>
    <mergeCell ref="CX7:CX9"/>
    <mergeCell ref="CF8:CF9"/>
    <mergeCell ref="CR7:CR9"/>
    <mergeCell ref="CP7:CP9"/>
    <mergeCell ref="DA66:DC66"/>
    <mergeCell ref="CW7:CW9"/>
    <mergeCell ref="DF7:DI7"/>
    <mergeCell ref="DD7:DD9"/>
    <mergeCell ref="CD7:CN7"/>
    <mergeCell ref="CD8:CD9"/>
    <mergeCell ref="BQ8:BQ9"/>
  </mergeCells>
  <phoneticPr fontId="3" type="noConversion"/>
  <printOptions horizontalCentered="1"/>
  <pageMargins left="0.37" right="0.35" top="0.35433070866141736" bottom="0.35433070866141736" header="0.31496062992125984" footer="0.31496062992125984"/>
  <pageSetup paperSize="9" scale="27" orientation="landscape" r:id="rId1"/>
  <headerFooter alignWithMargins="0"/>
  <rowBreaks count="1" manualBreakCount="1">
    <brk id="52" max="112" man="1"/>
  </rowBreaks>
  <colBreaks count="2" manualBreakCount="2">
    <brk id="44" max="48" man="1"/>
    <brk id="77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view="pageBreakPreview" zoomScaleSheetLayoutView="100" workbookViewId="0">
      <selection activeCell="C9" sqref="C9"/>
    </sheetView>
  </sheetViews>
  <sheetFormatPr defaultColWidth="9.140625" defaultRowHeight="15.75"/>
  <cols>
    <col min="1" max="1" width="6.5703125" style="2" customWidth="1"/>
    <col min="2" max="2" width="23.5703125" style="2" customWidth="1"/>
    <col min="3" max="3" width="37.140625" style="2" customWidth="1"/>
    <col min="4" max="4" width="11.85546875" style="2" customWidth="1"/>
    <col min="5" max="5" width="22.28515625" style="2" customWidth="1"/>
    <col min="6" max="6" width="40" style="2" customWidth="1"/>
    <col min="7" max="7" width="9.140625" style="2" customWidth="1"/>
    <col min="8" max="16384" width="9.140625" style="2"/>
  </cols>
  <sheetData>
    <row r="1" spans="1:8">
      <c r="A1" s="160" t="s">
        <v>195</v>
      </c>
      <c r="B1" s="161"/>
      <c r="C1" s="161"/>
      <c r="D1" s="161"/>
      <c r="E1" s="161"/>
      <c r="F1" s="161"/>
    </row>
    <row r="2" spans="1:8">
      <c r="A2" s="161"/>
      <c r="B2" s="161"/>
      <c r="C2" s="161"/>
      <c r="D2" s="161"/>
      <c r="E2" s="161"/>
      <c r="F2" s="161"/>
    </row>
    <row r="3" spans="1:8">
      <c r="A3" s="1"/>
      <c r="B3" s="162" t="s">
        <v>251</v>
      </c>
      <c r="C3" s="162"/>
      <c r="D3" s="162"/>
      <c r="E3" s="162"/>
      <c r="F3" s="162"/>
    </row>
    <row r="4" spans="1:8" ht="38.25">
      <c r="A4" s="65" t="s">
        <v>117</v>
      </c>
      <c r="B4" s="8" t="s">
        <v>82</v>
      </c>
      <c r="C4" s="8" t="s">
        <v>61</v>
      </c>
      <c r="D4" s="163" t="s">
        <v>80</v>
      </c>
      <c r="E4" s="164"/>
      <c r="F4" s="8" t="s">
        <v>83</v>
      </c>
      <c r="G4" s="3"/>
      <c r="H4" s="3"/>
    </row>
    <row r="5" spans="1:8" ht="31.5">
      <c r="A5" s="88">
        <v>1</v>
      </c>
      <c r="B5" s="107" t="s">
        <v>237</v>
      </c>
      <c r="C5" s="100" t="s">
        <v>252</v>
      </c>
      <c r="D5" s="100">
        <v>7</v>
      </c>
      <c r="E5" s="81">
        <v>46031</v>
      </c>
      <c r="F5" s="106" t="s">
        <v>212</v>
      </c>
      <c r="G5" s="20"/>
    </row>
    <row r="6" spans="1:8" ht="31.5">
      <c r="A6" s="88">
        <v>2</v>
      </c>
      <c r="B6" s="107" t="s">
        <v>253</v>
      </c>
      <c r="C6" s="100" t="s">
        <v>220</v>
      </c>
      <c r="D6" s="101">
        <v>8</v>
      </c>
      <c r="E6" s="81">
        <v>46031</v>
      </c>
      <c r="F6" s="106" t="s">
        <v>212</v>
      </c>
    </row>
    <row r="7" spans="1:8" ht="31.5">
      <c r="A7" s="88">
        <v>3</v>
      </c>
      <c r="B7" s="107" t="s">
        <v>254</v>
      </c>
      <c r="C7" s="100" t="s">
        <v>255</v>
      </c>
      <c r="D7" s="101">
        <v>10</v>
      </c>
      <c r="E7" s="81">
        <v>46031</v>
      </c>
      <c r="F7" s="106" t="s">
        <v>212</v>
      </c>
    </row>
    <row r="8" spans="1:8" ht="47.25">
      <c r="A8" s="88">
        <v>4</v>
      </c>
      <c r="B8" s="107" t="s">
        <v>256</v>
      </c>
      <c r="C8" s="100" t="s">
        <v>257</v>
      </c>
      <c r="D8" s="101">
        <v>11</v>
      </c>
      <c r="E8" s="81">
        <v>46036</v>
      </c>
      <c r="F8" s="106" t="s">
        <v>212</v>
      </c>
    </row>
    <row r="9" spans="1:8" ht="78.75">
      <c r="A9" s="88">
        <v>5</v>
      </c>
      <c r="B9" s="107" t="s">
        <v>222</v>
      </c>
      <c r="C9" s="100" t="s">
        <v>230</v>
      </c>
      <c r="D9" s="101">
        <v>12</v>
      </c>
      <c r="E9" s="81">
        <v>46036</v>
      </c>
      <c r="F9" s="106" t="s">
        <v>212</v>
      </c>
    </row>
    <row r="10" spans="1:8" ht="78.75">
      <c r="A10" s="88">
        <v>6</v>
      </c>
      <c r="B10" s="107" t="s">
        <v>247</v>
      </c>
      <c r="C10" s="106" t="s">
        <v>333</v>
      </c>
      <c r="D10" s="101">
        <v>632</v>
      </c>
      <c r="E10" s="81">
        <v>46043</v>
      </c>
      <c r="F10" s="106" t="s">
        <v>212</v>
      </c>
    </row>
    <row r="11" spans="1:8" ht="31.5">
      <c r="A11" s="88">
        <v>7</v>
      </c>
      <c r="B11" s="107" t="s">
        <v>249</v>
      </c>
      <c r="C11" s="100" t="s">
        <v>248</v>
      </c>
      <c r="D11" s="101">
        <v>29</v>
      </c>
      <c r="E11" s="81">
        <v>46055</v>
      </c>
      <c r="F11" s="106" t="s">
        <v>223</v>
      </c>
    </row>
    <row r="12" spans="1:8" ht="31.5">
      <c r="A12" s="88">
        <v>8</v>
      </c>
      <c r="B12" s="107" t="s">
        <v>258</v>
      </c>
      <c r="C12" s="106" t="s">
        <v>248</v>
      </c>
      <c r="D12" s="101">
        <v>69</v>
      </c>
      <c r="E12" s="81">
        <v>46108</v>
      </c>
      <c r="F12" s="106" t="s">
        <v>212</v>
      </c>
    </row>
    <row r="13" spans="1:8" ht="31.5">
      <c r="A13" s="88">
        <v>9</v>
      </c>
      <c r="B13" s="107" t="s">
        <v>320</v>
      </c>
      <c r="C13" s="100" t="s">
        <v>221</v>
      </c>
      <c r="D13" s="101">
        <v>72</v>
      </c>
      <c r="E13" s="81">
        <v>46108</v>
      </c>
      <c r="F13" s="106" t="s">
        <v>212</v>
      </c>
    </row>
  </sheetData>
  <autoFilter ref="F1:F13" xr:uid="{00000000-0009-0000-0000-000001000000}"/>
  <mergeCells count="3">
    <mergeCell ref="A1:F2"/>
    <mergeCell ref="B3:F3"/>
    <mergeCell ref="D4:E4"/>
  </mergeCells>
  <phoneticPr fontId="3" type="noConversion"/>
  <pageMargins left="0.51181102362204722" right="0.39370078740157483" top="0.78740157480314965" bottom="0.59055118110236227" header="0.51181102362204722" footer="0.51181102362204722"/>
  <pageSetup paperSize="9" scale="5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"/>
  <sheetViews>
    <sheetView view="pageBreakPreview" zoomScaleSheetLayoutView="100" workbookViewId="0">
      <selection activeCell="D9" sqref="D9"/>
    </sheetView>
  </sheetViews>
  <sheetFormatPr defaultColWidth="9.140625" defaultRowHeight="15.75"/>
  <cols>
    <col min="1" max="1" width="6.5703125" style="2" customWidth="1"/>
    <col min="2" max="2" width="21.28515625" style="2" customWidth="1"/>
    <col min="3" max="3" width="44.85546875" style="2" customWidth="1"/>
    <col min="4" max="4" width="22.28515625" style="2" customWidth="1"/>
    <col min="5" max="5" width="37.7109375" style="2" customWidth="1"/>
    <col min="6" max="16384" width="9.140625" style="2"/>
  </cols>
  <sheetData>
    <row r="1" spans="1:7">
      <c r="A1" s="165" t="s">
        <v>197</v>
      </c>
      <c r="B1" s="166"/>
      <c r="C1" s="166"/>
      <c r="D1" s="166"/>
      <c r="E1" s="166"/>
    </row>
    <row r="2" spans="1:7" ht="24" customHeight="1">
      <c r="A2" s="166"/>
      <c r="B2" s="166"/>
      <c r="C2" s="166"/>
      <c r="D2" s="166"/>
      <c r="E2" s="166"/>
    </row>
    <row r="3" spans="1:7" ht="24" customHeight="1">
      <c r="A3" s="66"/>
      <c r="B3" s="167" t="s">
        <v>251</v>
      </c>
      <c r="C3" s="167"/>
      <c r="D3" s="167"/>
      <c r="E3" s="167"/>
    </row>
    <row r="4" spans="1:7" ht="57" customHeight="1">
      <c r="A4" s="64" t="s">
        <v>117</v>
      </c>
      <c r="B4" s="64" t="s">
        <v>79</v>
      </c>
      <c r="C4" s="64" t="s">
        <v>81</v>
      </c>
      <c r="D4" s="64" t="s">
        <v>80</v>
      </c>
      <c r="E4" s="64" t="s">
        <v>113</v>
      </c>
      <c r="F4" s="3"/>
      <c r="G4" s="3"/>
    </row>
    <row r="5" spans="1:7" ht="31.5">
      <c r="A5" s="104">
        <v>1</v>
      </c>
      <c r="B5" s="107" t="s">
        <v>259</v>
      </c>
      <c r="C5" s="104" t="s">
        <v>220</v>
      </c>
      <c r="D5" s="88" t="s">
        <v>260</v>
      </c>
      <c r="E5" s="88" t="s">
        <v>214</v>
      </c>
    </row>
    <row r="6" spans="1:7" ht="31.5">
      <c r="A6" s="104">
        <v>2</v>
      </c>
      <c r="B6" s="107" t="s">
        <v>258</v>
      </c>
      <c r="C6" s="106" t="s">
        <v>248</v>
      </c>
      <c r="D6" s="89" t="s">
        <v>261</v>
      </c>
      <c r="E6" s="82" t="s">
        <v>219</v>
      </c>
    </row>
    <row r="7" spans="1:7" ht="31.5">
      <c r="A7" s="104">
        <v>3</v>
      </c>
      <c r="B7" s="107" t="s">
        <v>262</v>
      </c>
      <c r="C7" s="90" t="s">
        <v>263</v>
      </c>
      <c r="D7" s="88" t="s">
        <v>264</v>
      </c>
      <c r="E7" s="88" t="s">
        <v>214</v>
      </c>
    </row>
    <row r="8" spans="1:7" ht="31.5">
      <c r="A8" s="104">
        <v>4</v>
      </c>
      <c r="B8" s="107" t="s">
        <v>265</v>
      </c>
      <c r="C8" s="90" t="s">
        <v>224</v>
      </c>
      <c r="D8" s="88" t="s">
        <v>266</v>
      </c>
      <c r="E8" s="82" t="s">
        <v>215</v>
      </c>
    </row>
  </sheetData>
  <autoFilter ref="A4:E8" xr:uid="{00000000-0009-0000-0000-000002000000}"/>
  <mergeCells count="2">
    <mergeCell ref="A1:E2"/>
    <mergeCell ref="B3:E3"/>
  </mergeCells>
  <phoneticPr fontId="3" type="noConversion"/>
  <pageMargins left="0.51181102362204722" right="0.39370078740157483" top="0.78740157480314965" bottom="0.59" header="0.51181102362204722" footer="0.38"/>
  <pageSetup paperSize="9" scale="6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view="pageBreakPreview" topLeftCell="A4" zoomScaleSheetLayoutView="100" workbookViewId="0">
      <selection activeCell="C11" sqref="C11"/>
    </sheetView>
  </sheetViews>
  <sheetFormatPr defaultColWidth="9.140625" defaultRowHeight="15.75"/>
  <cols>
    <col min="1" max="1" width="6.5703125" style="2" customWidth="1"/>
    <col min="2" max="2" width="23.5703125" style="2" customWidth="1"/>
    <col min="3" max="3" width="37.5703125" style="2" customWidth="1"/>
    <col min="4" max="4" width="42" style="2" customWidth="1"/>
    <col min="5" max="5" width="15.42578125" style="2" customWidth="1"/>
    <col min="6" max="6" width="10.85546875" style="2" customWidth="1"/>
    <col min="7" max="7" width="13.85546875" style="2" customWidth="1"/>
    <col min="8" max="16384" width="9.140625" style="2"/>
  </cols>
  <sheetData>
    <row r="1" spans="1:7">
      <c r="A1" s="160" t="s">
        <v>198</v>
      </c>
      <c r="B1" s="161"/>
      <c r="C1" s="161"/>
      <c r="D1" s="161"/>
      <c r="E1" s="161"/>
      <c r="F1" s="161"/>
    </row>
    <row r="2" spans="1:7">
      <c r="A2" s="161"/>
      <c r="B2" s="161"/>
      <c r="C2" s="161"/>
      <c r="D2" s="161"/>
      <c r="E2" s="161"/>
      <c r="F2" s="161"/>
    </row>
    <row r="3" spans="1:7">
      <c r="A3" s="162" t="s">
        <v>251</v>
      </c>
      <c r="B3" s="162"/>
      <c r="C3" s="162"/>
      <c r="D3" s="162"/>
      <c r="E3" s="162"/>
      <c r="F3" s="168"/>
    </row>
    <row r="4" spans="1:7" ht="25.5">
      <c r="A4" s="8" t="s">
        <v>117</v>
      </c>
      <c r="B4" s="8" t="s">
        <v>86</v>
      </c>
      <c r="C4" s="8" t="s">
        <v>87</v>
      </c>
      <c r="D4" s="8" t="s">
        <v>88</v>
      </c>
      <c r="E4" s="8" t="s">
        <v>89</v>
      </c>
      <c r="F4" s="169" t="s">
        <v>80</v>
      </c>
      <c r="G4" s="169"/>
    </row>
    <row r="5" spans="1:7" ht="31.5">
      <c r="A5" s="82">
        <v>1</v>
      </c>
      <c r="B5" s="107" t="s">
        <v>267</v>
      </c>
      <c r="C5" s="98" t="s">
        <v>268</v>
      </c>
      <c r="D5" s="98" t="s">
        <v>269</v>
      </c>
      <c r="E5" s="106" t="s">
        <v>204</v>
      </c>
      <c r="F5" s="106" t="s">
        <v>270</v>
      </c>
      <c r="G5" s="81">
        <v>46029</v>
      </c>
    </row>
    <row r="6" spans="1:7" ht="31.5">
      <c r="A6" s="82">
        <v>2</v>
      </c>
      <c r="B6" s="107" t="s">
        <v>267</v>
      </c>
      <c r="C6" s="106" t="s">
        <v>269</v>
      </c>
      <c r="D6" s="98" t="s">
        <v>271</v>
      </c>
      <c r="E6" s="106" t="s">
        <v>204</v>
      </c>
      <c r="F6" s="106" t="s">
        <v>272</v>
      </c>
      <c r="G6" s="81">
        <v>46049</v>
      </c>
    </row>
    <row r="7" spans="1:7" ht="94.5">
      <c r="A7" s="98">
        <v>3</v>
      </c>
      <c r="B7" s="107" t="s">
        <v>273</v>
      </c>
      <c r="C7" s="98" t="s">
        <v>274</v>
      </c>
      <c r="D7" s="98" t="s">
        <v>275</v>
      </c>
      <c r="E7" s="106" t="s">
        <v>204</v>
      </c>
      <c r="F7" s="106" t="s">
        <v>276</v>
      </c>
      <c r="G7" s="81">
        <v>46055</v>
      </c>
    </row>
    <row r="8" spans="1:7" ht="63">
      <c r="A8" s="82">
        <v>4</v>
      </c>
      <c r="B8" s="107" t="s">
        <v>277</v>
      </c>
      <c r="C8" s="100" t="s">
        <v>278</v>
      </c>
      <c r="D8" s="98" t="s">
        <v>279</v>
      </c>
      <c r="E8" s="106" t="s">
        <v>205</v>
      </c>
      <c r="F8" s="106" t="s">
        <v>280</v>
      </c>
      <c r="G8" s="81">
        <v>46056</v>
      </c>
    </row>
    <row r="9" spans="1:7" ht="63">
      <c r="A9" s="82">
        <v>5</v>
      </c>
      <c r="B9" s="107" t="s">
        <v>281</v>
      </c>
      <c r="C9" s="98" t="s">
        <v>282</v>
      </c>
      <c r="D9" s="98" t="s">
        <v>283</v>
      </c>
      <c r="E9" s="106" t="s">
        <v>205</v>
      </c>
      <c r="F9" s="106" t="s">
        <v>284</v>
      </c>
      <c r="G9" s="81">
        <v>46057</v>
      </c>
    </row>
    <row r="10" spans="1:7" ht="47.25">
      <c r="A10" s="106">
        <v>6</v>
      </c>
      <c r="B10" s="107" t="s">
        <v>241</v>
      </c>
      <c r="C10" s="100" t="s">
        <v>285</v>
      </c>
      <c r="D10" s="98" t="s">
        <v>286</v>
      </c>
      <c r="E10" s="106" t="s">
        <v>204</v>
      </c>
      <c r="F10" s="106" t="s">
        <v>287</v>
      </c>
      <c r="G10" s="81">
        <v>46079</v>
      </c>
    </row>
    <row r="11" spans="1:7" ht="63">
      <c r="A11" s="82">
        <v>7</v>
      </c>
      <c r="B11" s="107" t="s">
        <v>291</v>
      </c>
      <c r="C11" s="106" t="s">
        <v>292</v>
      </c>
      <c r="D11" s="106" t="s">
        <v>293</v>
      </c>
      <c r="E11" s="106" t="s">
        <v>205</v>
      </c>
      <c r="F11" s="106" t="s">
        <v>294</v>
      </c>
      <c r="G11" s="81">
        <v>46083</v>
      </c>
    </row>
    <row r="12" spans="1:7" ht="47.25">
      <c r="A12" s="82">
        <v>8</v>
      </c>
      <c r="B12" s="107" t="s">
        <v>239</v>
      </c>
      <c r="C12" s="106" t="s">
        <v>295</v>
      </c>
      <c r="D12" s="106" t="s">
        <v>297</v>
      </c>
      <c r="E12" s="106" t="s">
        <v>204</v>
      </c>
      <c r="F12" s="106" t="s">
        <v>296</v>
      </c>
      <c r="G12" s="81">
        <v>46083</v>
      </c>
    </row>
    <row r="13" spans="1:7" ht="63">
      <c r="A13" s="106">
        <v>9</v>
      </c>
      <c r="B13" s="107" t="s">
        <v>298</v>
      </c>
      <c r="C13" s="106" t="s">
        <v>299</v>
      </c>
      <c r="D13" s="106" t="s">
        <v>233</v>
      </c>
      <c r="E13" s="106" t="s">
        <v>204</v>
      </c>
      <c r="F13" s="106" t="s">
        <v>300</v>
      </c>
      <c r="G13" s="81">
        <v>46083</v>
      </c>
    </row>
    <row r="14" spans="1:7" ht="63">
      <c r="A14" s="82">
        <v>10</v>
      </c>
      <c r="B14" s="107" t="s">
        <v>246</v>
      </c>
      <c r="C14" s="106" t="s">
        <v>234</v>
      </c>
      <c r="D14" s="106" t="s">
        <v>301</v>
      </c>
      <c r="E14" s="106" t="s">
        <v>204</v>
      </c>
      <c r="F14" s="106" t="s">
        <v>302</v>
      </c>
      <c r="G14" s="81">
        <v>46083</v>
      </c>
    </row>
    <row r="15" spans="1:7" ht="63">
      <c r="A15" s="82">
        <v>11</v>
      </c>
      <c r="B15" s="107" t="s">
        <v>324</v>
      </c>
      <c r="C15" s="106" t="s">
        <v>325</v>
      </c>
      <c r="D15" s="106" t="s">
        <v>235</v>
      </c>
      <c r="E15" s="106" t="s">
        <v>205</v>
      </c>
      <c r="F15" s="106" t="s">
        <v>326</v>
      </c>
      <c r="G15" s="81">
        <v>46087</v>
      </c>
    </row>
    <row r="16" spans="1:7" ht="47.25">
      <c r="A16" s="106">
        <v>12</v>
      </c>
      <c r="B16" s="107" t="s">
        <v>327</v>
      </c>
      <c r="C16" s="106" t="s">
        <v>328</v>
      </c>
      <c r="D16" s="106" t="s">
        <v>295</v>
      </c>
      <c r="E16" s="106" t="s">
        <v>204</v>
      </c>
      <c r="F16" s="106" t="s">
        <v>329</v>
      </c>
      <c r="G16" s="81">
        <v>46087</v>
      </c>
    </row>
  </sheetData>
  <autoFilter ref="A4:G16" xr:uid="{00000000-0009-0000-0000-000003000000}">
    <filterColumn colId="5" showButton="0"/>
  </autoFilter>
  <mergeCells count="3">
    <mergeCell ref="A1:F2"/>
    <mergeCell ref="A3:F3"/>
    <mergeCell ref="F4:G4"/>
  </mergeCells>
  <phoneticPr fontId="3" type="noConversion"/>
  <pageMargins left="0.51181102362204722" right="0.39370078740157483" top="0.78740157480314965" bottom="0.59055118110236227" header="0.51181102362204722" footer="0.51181102362204722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"/>
  <sheetViews>
    <sheetView zoomScale="85" zoomScaleNormal="85" zoomScaleSheetLayoutView="100" workbookViewId="0">
      <selection activeCell="B5" sqref="B5"/>
    </sheetView>
  </sheetViews>
  <sheetFormatPr defaultColWidth="9.140625" defaultRowHeight="15.75"/>
  <cols>
    <col min="1" max="1" width="4.5703125" style="2" customWidth="1"/>
    <col min="2" max="2" width="41.85546875" style="2" customWidth="1"/>
    <col min="3" max="3" width="32.5703125" style="2" customWidth="1"/>
    <col min="4" max="4" width="23.42578125" style="2" customWidth="1"/>
    <col min="5" max="5" width="9" style="2" customWidth="1"/>
    <col min="6" max="6" width="18.140625" style="2" customWidth="1"/>
    <col min="7" max="7" width="22.42578125" style="2" customWidth="1"/>
    <col min="8" max="8" width="40.140625" style="2" customWidth="1"/>
    <col min="9" max="10" width="9.140625" style="2" customWidth="1"/>
    <col min="11" max="16384" width="9.140625" style="2"/>
  </cols>
  <sheetData>
    <row r="1" spans="1:10">
      <c r="A1" s="170" t="s">
        <v>199</v>
      </c>
      <c r="B1" s="171"/>
      <c r="C1" s="171"/>
      <c r="D1" s="171"/>
      <c r="E1" s="171"/>
      <c r="F1" s="171"/>
      <c r="G1" s="171"/>
      <c r="H1" s="171"/>
    </row>
    <row r="2" spans="1:10" ht="18.75" customHeight="1">
      <c r="A2" s="171"/>
      <c r="B2" s="171"/>
      <c r="C2" s="171"/>
      <c r="D2" s="171"/>
      <c r="E2" s="171"/>
      <c r="F2" s="171"/>
      <c r="G2" s="171"/>
      <c r="H2" s="171"/>
    </row>
    <row r="3" spans="1:10" ht="23.25" customHeight="1">
      <c r="A3" s="172" t="s">
        <v>251</v>
      </c>
      <c r="B3" s="172"/>
      <c r="C3" s="172"/>
      <c r="D3" s="172"/>
      <c r="E3" s="172"/>
      <c r="F3" s="172"/>
      <c r="G3" s="172"/>
      <c r="H3" s="172"/>
    </row>
    <row r="4" spans="1:10" ht="38.25" customHeight="1">
      <c r="A4" s="80" t="s">
        <v>117</v>
      </c>
      <c r="B4" s="80" t="s">
        <v>61</v>
      </c>
      <c r="C4" s="80" t="s">
        <v>90</v>
      </c>
      <c r="D4" s="80" t="s">
        <v>91</v>
      </c>
      <c r="E4" s="173" t="s">
        <v>92</v>
      </c>
      <c r="F4" s="173"/>
      <c r="G4" s="80" t="s">
        <v>93</v>
      </c>
      <c r="H4" s="80" t="s">
        <v>114</v>
      </c>
      <c r="I4" s="3"/>
      <c r="J4" s="3"/>
    </row>
    <row r="5" spans="1:10">
      <c r="A5" s="92">
        <v>1</v>
      </c>
      <c r="B5" s="92" t="s">
        <v>331</v>
      </c>
      <c r="C5" s="92" t="s">
        <v>330</v>
      </c>
      <c r="D5" s="92" t="s">
        <v>232</v>
      </c>
      <c r="E5" s="92">
        <v>64</v>
      </c>
      <c r="F5" s="67">
        <v>46093</v>
      </c>
      <c r="G5" s="92"/>
      <c r="H5" s="92"/>
    </row>
  </sheetData>
  <autoFilter ref="B1:B5" xr:uid="{00000000-0009-0000-0000-000004000000}"/>
  <mergeCells count="3">
    <mergeCell ref="A1:H2"/>
    <mergeCell ref="A3:H3"/>
    <mergeCell ref="E4:F4"/>
  </mergeCells>
  <phoneticPr fontId="3" type="noConversion"/>
  <pageMargins left="0.51181102362204722" right="0.39370078740157483" top="0.78740157480314965" bottom="0.59055118110236227" header="0.51181102362204722" footer="0.51181102362204722"/>
  <pageSetup paperSize="9" scale="3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view="pageBreakPreview" zoomScaleNormal="100" zoomScaleSheetLayoutView="100" workbookViewId="0">
      <selection activeCell="C20" sqref="C20"/>
    </sheetView>
  </sheetViews>
  <sheetFormatPr defaultColWidth="9.140625" defaultRowHeight="15.75"/>
  <cols>
    <col min="1" max="1" width="4.5703125" style="91" customWidth="1"/>
    <col min="2" max="2" width="59.28515625" style="91" customWidth="1"/>
    <col min="3" max="4" width="33.7109375" style="91" customWidth="1"/>
    <col min="5" max="5" width="27.7109375" style="91" customWidth="1"/>
    <col min="6" max="6" width="29.7109375" style="91" customWidth="1"/>
    <col min="7" max="16384" width="9.140625" style="91"/>
  </cols>
  <sheetData>
    <row r="1" spans="1:6">
      <c r="A1" s="174" t="s">
        <v>200</v>
      </c>
      <c r="B1" s="174"/>
      <c r="C1" s="174"/>
      <c r="D1" s="174"/>
      <c r="E1" s="174"/>
      <c r="F1" s="174"/>
    </row>
    <row r="2" spans="1:6">
      <c r="A2" s="174"/>
      <c r="B2" s="174"/>
      <c r="C2" s="174"/>
      <c r="D2" s="174"/>
      <c r="E2" s="174"/>
      <c r="F2" s="174"/>
    </row>
    <row r="3" spans="1:6">
      <c r="A3" s="175" t="s">
        <v>251</v>
      </c>
      <c r="B3" s="175"/>
      <c r="C3" s="175"/>
      <c r="D3" s="175"/>
      <c r="E3" s="175"/>
      <c r="F3" s="175"/>
    </row>
    <row r="4" spans="1:6" ht="31.5">
      <c r="A4" s="95" t="s">
        <v>117</v>
      </c>
      <c r="B4" s="95" t="s">
        <v>61</v>
      </c>
      <c r="C4" s="95" t="s">
        <v>90</v>
      </c>
      <c r="D4" s="95" t="s">
        <v>94</v>
      </c>
      <c r="E4" s="95" t="s">
        <v>92</v>
      </c>
      <c r="F4" s="95" t="s">
        <v>95</v>
      </c>
    </row>
    <row r="5" spans="1:6" ht="31.5">
      <c r="A5" s="95">
        <v>1</v>
      </c>
      <c r="B5" s="88" t="s">
        <v>240</v>
      </c>
      <c r="C5" s="106" t="s">
        <v>289</v>
      </c>
      <c r="D5" s="106" t="s">
        <v>225</v>
      </c>
      <c r="E5" s="81" t="s">
        <v>306</v>
      </c>
      <c r="F5" s="82" t="s">
        <v>196</v>
      </c>
    </row>
    <row r="6" spans="1:6" ht="31.5">
      <c r="A6" s="95">
        <v>2</v>
      </c>
      <c r="B6" s="88" t="s">
        <v>290</v>
      </c>
      <c r="C6" s="81" t="s">
        <v>228</v>
      </c>
      <c r="D6" s="106" t="s">
        <v>225</v>
      </c>
      <c r="E6" s="81" t="s">
        <v>306</v>
      </c>
      <c r="F6" s="82" t="s">
        <v>196</v>
      </c>
    </row>
    <row r="7" spans="1:6" ht="47.25">
      <c r="A7" s="95">
        <v>3</v>
      </c>
      <c r="B7" s="107" t="s">
        <v>304</v>
      </c>
      <c r="C7" s="102" t="s">
        <v>303</v>
      </c>
      <c r="D7" s="106" t="s">
        <v>244</v>
      </c>
      <c r="E7" s="81" t="s">
        <v>305</v>
      </c>
      <c r="F7" s="82" t="s">
        <v>196</v>
      </c>
    </row>
    <row r="8" spans="1:6" ht="31.5">
      <c r="A8" s="105">
        <v>4</v>
      </c>
      <c r="B8" s="107" t="s">
        <v>307</v>
      </c>
      <c r="C8" s="102" t="s">
        <v>236</v>
      </c>
      <c r="D8" s="106" t="s">
        <v>244</v>
      </c>
      <c r="E8" s="81" t="s">
        <v>305</v>
      </c>
      <c r="F8" s="82" t="s">
        <v>196</v>
      </c>
    </row>
    <row r="9" spans="1:6" ht="31.5">
      <c r="A9" s="105">
        <v>5</v>
      </c>
      <c r="B9" s="107" t="s">
        <v>309</v>
      </c>
      <c r="C9" s="102" t="s">
        <v>308</v>
      </c>
      <c r="D9" s="106" t="s">
        <v>244</v>
      </c>
      <c r="E9" s="81" t="s">
        <v>305</v>
      </c>
      <c r="F9" s="82" t="s">
        <v>196</v>
      </c>
    </row>
    <row r="10" spans="1:6" ht="31.5">
      <c r="A10" s="105">
        <v>6</v>
      </c>
      <c r="B10" s="107" t="s">
        <v>311</v>
      </c>
      <c r="C10" s="102" t="s">
        <v>310</v>
      </c>
      <c r="D10" s="106" t="s">
        <v>244</v>
      </c>
      <c r="E10" s="81" t="s">
        <v>305</v>
      </c>
      <c r="F10" s="82" t="s">
        <v>196</v>
      </c>
    </row>
    <row r="11" spans="1:6" ht="31.5">
      <c r="A11" s="105">
        <v>7</v>
      </c>
      <c r="B11" s="107" t="s">
        <v>313</v>
      </c>
      <c r="C11" s="102" t="s">
        <v>312</v>
      </c>
      <c r="D11" s="106" t="s">
        <v>244</v>
      </c>
      <c r="E11" s="81" t="s">
        <v>305</v>
      </c>
      <c r="F11" s="82" t="s">
        <v>196</v>
      </c>
    </row>
    <row r="12" spans="1:6" ht="31.5">
      <c r="A12" s="105">
        <v>8</v>
      </c>
      <c r="B12" s="107" t="s">
        <v>227</v>
      </c>
      <c r="C12" s="102" t="s">
        <v>314</v>
      </c>
      <c r="D12" s="106" t="s">
        <v>244</v>
      </c>
      <c r="E12" s="81" t="s">
        <v>305</v>
      </c>
      <c r="F12" s="82" t="s">
        <v>196</v>
      </c>
    </row>
    <row r="13" spans="1:6" ht="31.5">
      <c r="A13" s="105">
        <v>9</v>
      </c>
      <c r="B13" s="107" t="s">
        <v>316</v>
      </c>
      <c r="C13" s="102" t="s">
        <v>315</v>
      </c>
      <c r="D13" s="106" t="s">
        <v>244</v>
      </c>
      <c r="E13" s="81" t="s">
        <v>305</v>
      </c>
      <c r="F13" s="82" t="s">
        <v>196</v>
      </c>
    </row>
    <row r="14" spans="1:6" ht="31.5">
      <c r="A14" s="105">
        <v>10</v>
      </c>
      <c r="B14" s="107" t="s">
        <v>317</v>
      </c>
      <c r="C14" s="102" t="s">
        <v>229</v>
      </c>
      <c r="D14" s="106" t="s">
        <v>244</v>
      </c>
      <c r="E14" s="81" t="s">
        <v>305</v>
      </c>
      <c r="F14" s="82" t="s">
        <v>196</v>
      </c>
    </row>
    <row r="15" spans="1:6" ht="31.5">
      <c r="A15" s="105">
        <v>11</v>
      </c>
      <c r="B15" s="107" t="s">
        <v>319</v>
      </c>
      <c r="C15" s="102" t="s">
        <v>318</v>
      </c>
      <c r="D15" s="106" t="s">
        <v>244</v>
      </c>
      <c r="E15" s="81" t="s">
        <v>305</v>
      </c>
      <c r="F15" s="82" t="s">
        <v>196</v>
      </c>
    </row>
    <row r="16" spans="1:6" ht="31.5">
      <c r="A16" s="105">
        <v>12</v>
      </c>
      <c r="B16" s="107" t="s">
        <v>221</v>
      </c>
      <c r="C16" s="102" t="s">
        <v>320</v>
      </c>
      <c r="D16" s="106" t="s">
        <v>244</v>
      </c>
      <c r="E16" s="81" t="s">
        <v>305</v>
      </c>
      <c r="F16" s="82" t="s">
        <v>196</v>
      </c>
    </row>
    <row r="17" spans="1:6" ht="31.5">
      <c r="A17" s="105">
        <v>13</v>
      </c>
      <c r="B17" s="107" t="s">
        <v>226</v>
      </c>
      <c r="C17" s="96" t="s">
        <v>321</v>
      </c>
      <c r="D17" s="106" t="s">
        <v>244</v>
      </c>
      <c r="E17" s="81" t="s">
        <v>305</v>
      </c>
      <c r="F17" s="82" t="s">
        <v>196</v>
      </c>
    </row>
    <row r="18" spans="1:6" ht="31.5">
      <c r="A18" s="105">
        <v>14</v>
      </c>
      <c r="B18" s="107" t="s">
        <v>238</v>
      </c>
      <c r="C18" s="102" t="s">
        <v>216</v>
      </c>
      <c r="D18" s="106" t="s">
        <v>244</v>
      </c>
      <c r="E18" s="81" t="s">
        <v>305</v>
      </c>
      <c r="F18" s="82" t="s">
        <v>196</v>
      </c>
    </row>
    <row r="19" spans="1:6" ht="31.5">
      <c r="A19" s="105">
        <v>15</v>
      </c>
      <c r="B19" s="107" t="s">
        <v>323</v>
      </c>
      <c r="C19" s="102" t="s">
        <v>322</v>
      </c>
      <c r="D19" s="106" t="s">
        <v>244</v>
      </c>
      <c r="E19" s="81" t="s">
        <v>305</v>
      </c>
      <c r="F19" s="82" t="s">
        <v>196</v>
      </c>
    </row>
    <row r="20" spans="1:6" ht="63">
      <c r="A20" s="105">
        <v>16</v>
      </c>
      <c r="B20" s="107" t="s">
        <v>231</v>
      </c>
      <c r="C20" s="102" t="s">
        <v>288</v>
      </c>
      <c r="D20" s="106" t="s">
        <v>225</v>
      </c>
      <c r="E20" s="81" t="s">
        <v>332</v>
      </c>
      <c r="F20" s="82" t="s">
        <v>196</v>
      </c>
    </row>
    <row r="21" spans="1:6" ht="31.5">
      <c r="A21" s="105">
        <v>17</v>
      </c>
      <c r="B21" s="107" t="s">
        <v>242</v>
      </c>
      <c r="C21" s="102" t="s">
        <v>243</v>
      </c>
      <c r="D21" s="106" t="s">
        <v>225</v>
      </c>
      <c r="E21" s="81" t="s">
        <v>332</v>
      </c>
      <c r="F21" s="82" t="s">
        <v>196</v>
      </c>
    </row>
    <row r="22" spans="1:6" customFormat="1" ht="12.75"/>
    <row r="23" spans="1:6" customFormat="1" ht="12.75"/>
  </sheetData>
  <autoFilter ref="A4:F21" xr:uid="{00000000-0009-0000-0000-000005000000}"/>
  <mergeCells count="2">
    <mergeCell ref="A1:F2"/>
    <mergeCell ref="A3:F3"/>
  </mergeCells>
  <phoneticPr fontId="3" type="noConversion"/>
  <pageMargins left="0.7" right="0.7" top="0.75" bottom="0.75" header="0.3" footer="0.3"/>
  <pageSetup paperSize="9" scale="45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"/>
  <sheetViews>
    <sheetView view="pageBreakPreview" workbookViewId="0">
      <selection activeCell="E4" sqref="E4:F4"/>
    </sheetView>
  </sheetViews>
  <sheetFormatPr defaultColWidth="9.140625" defaultRowHeight="15.75"/>
  <cols>
    <col min="1" max="1" width="6.5703125" style="2" customWidth="1"/>
    <col min="2" max="2" width="18.5703125" style="2" customWidth="1"/>
    <col min="3" max="3" width="24.7109375" style="2" customWidth="1"/>
    <col min="4" max="4" width="22.28515625" style="2" customWidth="1"/>
    <col min="5" max="5" width="26.140625" style="2" customWidth="1"/>
    <col min="6" max="6" width="12.42578125" style="2" customWidth="1"/>
    <col min="7" max="7" width="25.5703125" style="2" customWidth="1"/>
    <col min="8" max="8" width="19.42578125" style="2" customWidth="1"/>
    <col min="9" max="16384" width="9.140625" style="2"/>
  </cols>
  <sheetData>
    <row r="1" spans="1:10">
      <c r="A1" s="160" t="s">
        <v>201</v>
      </c>
      <c r="B1" s="161"/>
      <c r="C1" s="161"/>
      <c r="D1" s="161"/>
      <c r="E1" s="161"/>
      <c r="F1" s="161"/>
      <c r="G1" s="161"/>
      <c r="H1" s="161"/>
    </row>
    <row r="2" spans="1:10" ht="24" customHeight="1">
      <c r="A2" s="161"/>
      <c r="B2" s="161"/>
      <c r="C2" s="161"/>
      <c r="D2" s="161"/>
      <c r="E2" s="161"/>
      <c r="F2" s="161"/>
      <c r="G2" s="161"/>
      <c r="H2" s="161"/>
    </row>
    <row r="3" spans="1:10" ht="18" customHeight="1">
      <c r="A3" s="1"/>
      <c r="B3" s="162" t="s">
        <v>251</v>
      </c>
      <c r="C3" s="162"/>
      <c r="D3" s="162"/>
      <c r="E3" s="162"/>
      <c r="F3" s="162"/>
      <c r="G3" s="162"/>
      <c r="H3" s="1"/>
    </row>
    <row r="4" spans="1:10" ht="42" customHeight="1">
      <c r="A4" s="7" t="s">
        <v>62</v>
      </c>
      <c r="B4" s="7" t="s">
        <v>63</v>
      </c>
      <c r="C4" s="7" t="s">
        <v>61</v>
      </c>
      <c r="D4" s="7" t="s">
        <v>64</v>
      </c>
      <c r="E4" s="177" t="s">
        <v>65</v>
      </c>
      <c r="F4" s="177"/>
      <c r="G4" s="7" t="s">
        <v>66</v>
      </c>
      <c r="H4" s="7" t="s">
        <v>67</v>
      </c>
      <c r="I4" s="3"/>
      <c r="J4" s="3"/>
    </row>
    <row r="5" spans="1:10">
      <c r="A5" s="4"/>
      <c r="B5" s="78"/>
      <c r="C5" s="78"/>
      <c r="D5" s="4"/>
      <c r="E5" s="178"/>
      <c r="F5" s="178"/>
      <c r="G5" s="4"/>
      <c r="H5" s="78"/>
    </row>
    <row r="9" spans="1:10">
      <c r="C9" s="176" t="s">
        <v>84</v>
      </c>
      <c r="D9" s="176"/>
      <c r="E9" s="2" t="s">
        <v>245</v>
      </c>
      <c r="F9" s="6"/>
    </row>
    <row r="10" spans="1:10">
      <c r="D10" s="5" t="s">
        <v>85</v>
      </c>
      <c r="F10" s="2" t="s">
        <v>98</v>
      </c>
    </row>
  </sheetData>
  <mergeCells count="5">
    <mergeCell ref="C9:D9"/>
    <mergeCell ref="A1:H2"/>
    <mergeCell ref="E4:F4"/>
    <mergeCell ref="E5:F5"/>
    <mergeCell ref="B3:G3"/>
  </mergeCells>
  <phoneticPr fontId="3" type="noConversion"/>
  <pageMargins left="0.52" right="0.39370078740157483" top="0.98425196850393704" bottom="0.59055118110236227" header="0.51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18-шакл</vt:lpstr>
      <vt:lpstr>озод</vt:lpstr>
      <vt:lpstr>кабул</vt:lpstr>
      <vt:lpstr>узгар</vt:lpstr>
      <vt:lpstr>интизом</vt:lpstr>
      <vt:lpstr>рағбатлантирилганлар</vt:lpstr>
      <vt:lpstr>жиноят</vt:lpstr>
      <vt:lpstr>'18-шакл'!Область_печати</vt:lpstr>
      <vt:lpstr>жиноят!Область_печати</vt:lpstr>
      <vt:lpstr>интизом!Область_печати</vt:lpstr>
      <vt:lpstr>кабул!Область_печати</vt:lpstr>
      <vt:lpstr>озод!Область_печати</vt:lpstr>
      <vt:lpstr>рағбатлантирилганлар!Область_печати</vt:lpstr>
      <vt:lpstr>узгар!Область_печати</vt:lpstr>
    </vt:vector>
  </TitlesOfParts>
  <Company>minjust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Хurazov</dc:creator>
  <cp:lastModifiedBy>Пользователь</cp:lastModifiedBy>
  <cp:lastPrinted>2024-07-02T11:31:01Z</cp:lastPrinted>
  <dcterms:created xsi:type="dcterms:W3CDTF">2003-06-26T14:21:30Z</dcterms:created>
  <dcterms:modified xsi:type="dcterms:W3CDTF">2026-04-08T10:52:28Z</dcterms:modified>
</cp:coreProperties>
</file>